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18915" windowHeight="11835" activeTab="3"/>
  </bookViews>
  <sheets>
    <sheet name="INSTRUCCIONES" sheetId="4" r:id="rId1"/>
    <sheet name="HOJA 1-CENTROS DE TRABAJO" sheetId="5" r:id="rId2"/>
    <sheet name="HOJA 2-ELEGIBILIDAD" sheetId="2" r:id="rId3"/>
    <sheet name="HOJA 3-CALCULO AYUDA" sheetId="1" r:id="rId4"/>
  </sheets>
  <definedNames>
    <definedName name="_xlnm.Print_Area" localSheetId="2">'HOJA 2-ELEGIBILIDAD'!$A$1:$L$24</definedName>
  </definedNames>
  <calcPr calcId="145621"/>
</workbook>
</file>

<file path=xl/calcChain.xml><?xml version="1.0" encoding="utf-8"?>
<calcChain xmlns="http://schemas.openxmlformats.org/spreadsheetml/2006/main">
  <c r="F6" i="2" l="1"/>
  <c r="F5" i="2"/>
  <c r="I13" i="1" l="1"/>
  <c r="I14" i="2" l="1"/>
  <c r="E39" i="5" l="1"/>
  <c r="G26" i="5"/>
  <c r="F26" i="5"/>
  <c r="E8" i="1" l="1"/>
  <c r="D37" i="1" l="1"/>
  <c r="D36" i="1"/>
  <c r="D35" i="1"/>
  <c r="F7" i="2" l="1"/>
  <c r="I18" i="1" l="1"/>
  <c r="E7" i="1"/>
  <c r="E6" i="1"/>
  <c r="I20" i="2" l="1"/>
  <c r="I14" i="1" l="1"/>
  <c r="I19" i="1" l="1"/>
  <c r="C43" i="5"/>
  <c r="I23" i="1" l="1"/>
  <c r="I22" i="1"/>
  <c r="I17" i="1"/>
  <c r="I16" i="1"/>
  <c r="I15" i="1"/>
  <c r="C38" i="1" l="1"/>
  <c r="D38" i="1" s="1"/>
  <c r="C37" i="1"/>
  <c r="C36" i="1"/>
  <c r="C35" i="1"/>
  <c r="K14" i="2"/>
  <c r="K12" i="2"/>
  <c r="K22" i="2" l="1"/>
  <c r="K24" i="2" s="1"/>
  <c r="E35" i="1" s="1"/>
  <c r="F37" i="1" l="1"/>
  <c r="F35" i="1"/>
  <c r="E37" i="1"/>
  <c r="F36" i="1"/>
  <c r="E36" i="1"/>
  <c r="F38" i="1"/>
  <c r="G38" i="1" s="1"/>
  <c r="G35" i="1" l="1"/>
  <c r="G36" i="1"/>
  <c r="G37" i="1"/>
  <c r="G39" i="1" l="1"/>
  <c r="G40" i="1"/>
</calcChain>
</file>

<file path=xl/sharedStrings.xml><?xml version="1.0" encoding="utf-8"?>
<sst xmlns="http://schemas.openxmlformats.org/spreadsheetml/2006/main" count="102" uniqueCount="90">
  <si>
    <t>DATOS ECONÓMICOS NECESARIOS PARA EL CÁLCULO DE LA AYUDA</t>
  </si>
  <si>
    <t>TOTAL</t>
  </si>
  <si>
    <t>CUANTÍA SUBVENCIÓN</t>
  </si>
  <si>
    <t>CÁLCULO DE NECESIDADES DE CAPITAL CIRCULANTE SEGÚN ARTÍCULO 7.1 DE LA ORDEN REGULADORA</t>
  </si>
  <si>
    <t>VENTAS</t>
  </si>
  <si>
    <t>DE</t>
  </si>
  <si>
    <t>HASTA</t>
  </si>
  <si>
    <t>PRIMER TRAMO</t>
  </si>
  <si>
    <t>15,00 %</t>
  </si>
  <si>
    <t>SEGUNDO TRAMO</t>
  </si>
  <si>
    <t>5,00 %</t>
  </si>
  <si>
    <t>TERCER TRAMO</t>
  </si>
  <si>
    <t>2,00 %</t>
  </si>
  <si>
    <t>ÚLTIMO TRAMO</t>
  </si>
  <si>
    <t>0,75 %</t>
  </si>
  <si>
    <t>SUBVENCIÓN PRIMER TRAMO</t>
  </si>
  <si>
    <t>SUBVENCIÓN SEGUNDO TRAMO</t>
  </si>
  <si>
    <t>SUBVENCIÓN TERCER TRAMO</t>
  </si>
  <si>
    <t>SUBVENCIÓN ÚLTIMO TRAMO</t>
  </si>
  <si>
    <t>SUBVENCIÓN TOTAL</t>
  </si>
  <si>
    <t>IMPORTE TRAMO BÁSICO</t>
  </si>
  <si>
    <t>IMPORTE ADICIONAL</t>
  </si>
  <si>
    <t>SUBVENCIÓN</t>
  </si>
  <si>
    <t>FACTOR</t>
  </si>
  <si>
    <t>PRECALCULO INCENTIVO</t>
  </si>
  <si>
    <t>ELEGIBLE</t>
  </si>
  <si>
    <t>ELEGIBILIDAD</t>
  </si>
  <si>
    <t>REFERENCIAS</t>
  </si>
  <si>
    <t>&gt;=10;&lt;250</t>
  </si>
  <si>
    <t>FACTOR ELEGIBILIDAD</t>
  </si>
  <si>
    <t xml:space="preserve"> </t>
  </si>
  <si>
    <t>AUTOCORRECCIÓN:</t>
  </si>
  <si>
    <t>IMPORTE MÁXIMO A CONCEDER (Según Art. 7.4 Decreto-Ley)</t>
  </si>
  <si>
    <r>
      <rPr>
        <b/>
        <sz val="7.5"/>
        <color theme="0" tint="-4.9989318521683403E-2"/>
        <rFont val="Arial Narrow"/>
        <family val="2"/>
      </rPr>
      <t xml:space="preserve">NÚMERO DE EMPLEADOS MEDIO EN LA EMPRESA DESDE EL 01/01/2019 HASTA 31/12/2019, INCLUYENDO SOCIOS TRABAJADORES DADOS DE ALTA EN RETA.
</t>
    </r>
    <r>
      <rPr>
        <sz val="7.5"/>
        <color theme="0" tint="-4.9989318521683403E-2"/>
        <rFont val="Arial Narrow"/>
        <family val="2"/>
      </rPr>
      <t xml:space="preserve"> (Nota: Según Informe de Plantilla Media Trabajadores en Alta en 2019)</t>
    </r>
  </si>
  <si>
    <r>
      <rPr>
        <b/>
        <sz val="7.5"/>
        <color theme="0" tint="-4.9989318521683403E-2"/>
        <rFont val="Arial Narrow"/>
        <family val="2"/>
      </rPr>
      <t xml:space="preserve">COSTE SALARIAL ANUAL DE 2019 EN TODOS LOS CENTROS DE TRABAJO UBICADOS EN ANDALUCÍA </t>
    </r>
    <r>
      <rPr>
        <sz val="7.5"/>
        <color theme="0" tint="-4.9989318521683403E-2"/>
        <rFont val="Arial Narrow"/>
        <family val="2"/>
      </rPr>
      <t xml:space="preserve">
(Nota: Suma de costes salariales del total de Centros de Trabajo en Andalucía)</t>
    </r>
  </si>
  <si>
    <t>NÚNERO DE IDENTIFICACIÓN FISCAL (NIF/DNI)</t>
  </si>
  <si>
    <t>RAZÓN SOCIAL</t>
  </si>
  <si>
    <t>CÓDIGO EXPEDIENTE</t>
  </si>
  <si>
    <t>a) Denominación del Centro de Trabajo</t>
  </si>
  <si>
    <t>BAREMO MÁXIMO</t>
  </si>
  <si>
    <t xml:space="preserve">INSTRUCCIONES E INFORMACIÓN </t>
  </si>
  <si>
    <t>d) Denominación del Centro de Trabajo</t>
  </si>
  <si>
    <t>e)  Provincia</t>
  </si>
  <si>
    <t>f) CNAE de la Actividad Principal en el Centro de Trabajo</t>
  </si>
  <si>
    <t>g) Cuenta de cotización</t>
  </si>
  <si>
    <t xml:space="preserve">h) Nº trabajadores en cuenta de cotización </t>
  </si>
  <si>
    <t>i) Coste salarial de Cuenta de Cotización (€)</t>
  </si>
  <si>
    <t>En b) y e) se pondrá la provincia donde se encuentra ubicado el Centro de Trabajo.</t>
  </si>
  <si>
    <t>En h) se pondrá el número de trabajadores adscritos a la cuenta de cotización identificada en la columna g).</t>
  </si>
  <si>
    <t>En columna i) se rellenará el coste salarial de la suma de los costes salariales de los trabajadores incluidos en la cuenta de cotización, identificada en la columna g), y según el nº de trabajadores identificados en columna h), sin tener en cuenta las cargas sociales y según la Relación Nominal de Trabajadores (RNT) de la empresa en el periodo que va desde  el 01/01/2019 al 31/12/2019.</t>
  </si>
  <si>
    <r>
      <t>b)</t>
    </r>
    <r>
      <rPr>
        <b/>
        <sz val="10"/>
        <color theme="0"/>
        <rFont val="Times New Roman"/>
        <family val="1"/>
      </rPr>
      <t> </t>
    </r>
    <r>
      <rPr>
        <b/>
        <sz val="10"/>
        <color theme="0"/>
        <rFont val="Arial Narrow"/>
        <family val="2"/>
      </rPr>
      <t>Provincia</t>
    </r>
  </si>
  <si>
    <r>
      <t>c)</t>
    </r>
    <r>
      <rPr>
        <b/>
        <sz val="10"/>
        <color theme="0"/>
        <rFont val="Times New Roman"/>
        <family val="1"/>
      </rPr>
      <t xml:space="preserve"> </t>
    </r>
    <r>
      <rPr>
        <b/>
        <sz val="10"/>
        <color theme="0"/>
        <rFont val="Arial Narrow"/>
        <family val="2"/>
      </rPr>
      <t xml:space="preserve">Nº trabajadores en el Centro de Trabajo </t>
    </r>
  </si>
  <si>
    <t>j) Denominación del Centro de Trabajo</t>
  </si>
  <si>
    <t>k)  Cuenta de cotización</t>
  </si>
  <si>
    <t>m) Coste salarial Trabajador (€)</t>
  </si>
  <si>
    <t>1.3  RELACIÓN DE COSTES SALARIALES EN CENTROS DE TRABAJO DE ANDALUCIA, POR TRABAJADORES EN 2019</t>
  </si>
  <si>
    <t>HOJA 1-CENTROS DE TRABAJO (se agregarán tantas filas como sean necesarias)</t>
  </si>
  <si>
    <t>En a), d) y j) se optará por un nombre identificativo del Centro de Trabajo.</t>
  </si>
  <si>
    <t>En g) y k) se pondrán cada una de las cuentas de cotización adscritas a un Centro de Trabajo, según la Relación Nominal de Trabajadores (RNT) de la empresa en el periodo que va desde  01/01/2019 al 31/12/2019.</t>
  </si>
  <si>
    <t>En l) se pondrán los nombres de los trabajadores por Centro de Tranbajo</t>
  </si>
  <si>
    <t>En m) se debe poner el coste salarial del trabajador sin las cargas sociales</t>
  </si>
  <si>
    <t>NOTA: Como comprobación, la suma de la columna i) debe ser idéntica a la suma de la columna m).</t>
  </si>
  <si>
    <t>HOJA 2- ELEGIBILIDAD</t>
  </si>
  <si>
    <t>HOJA 3- CÁLCULO DE LA AYUDA</t>
  </si>
  <si>
    <t>El resultado de esta HOJA 3 es una estimación del importe de la ayuda a conceder, de conformidad con lo mencionado en el artículo 7. "Cuantía de la subvención" del Decreto Ley. No obstante, se debe tomar a título orientativo para rellenar el apartado “Importe solicitado” de la subpantalla incentivos de los formularios online de la SOLICITUD. Ya que el resultado de esta HOJA 3 no significa que importe final de ayuda a conceder por la Agencia IDEA coincida con dicho resultado.</t>
  </si>
  <si>
    <t>Se comprueba la elegibilidad del solicitante bajo dos de los aspectos mencionados en el artículo 5. "Personas beneficiarias”, del Decreto Ley. No obstante se han de dar otros requisitos para que el solicitante se pueda considerar persona beneficiaria, de conformidad al citado artículo 5 del Decreto Ley. El resultado de la HOJA 2 será ELEGIBLE o NO ELEGIBLE, resultado que condiciona la ayuda calculada en la HOJA 3-CÁLCULO DE LA AYUDA.</t>
  </si>
  <si>
    <t>VENTAS EN ANDALUCÍA, 2019</t>
  </si>
  <si>
    <t>VARIACION VOLUMEN DE VENTAS EN ANDALUCIÍA 1 SEMESTRE 2019 - 2020</t>
  </si>
  <si>
    <r>
      <rPr>
        <b/>
        <sz val="10"/>
        <color theme="0" tint="-4.9989318521683403E-2"/>
        <rFont val="Arial Narrow"/>
        <family val="2"/>
      </rPr>
      <t xml:space="preserve">NÚMERO DE EMPLEADOS MEDIO EN LA EMPRESA DESDE EL 01/01/2019 HASTA 31/12/2019, INCLUYENDO SOCIOS TRABAJADORES DADOS DE ALTA EN RETA.
</t>
    </r>
    <r>
      <rPr>
        <sz val="10"/>
        <color theme="0" tint="-4.9989318521683403E-2"/>
        <rFont val="Arial Narrow"/>
        <family val="2"/>
      </rPr>
      <t xml:space="preserve"> (Nota: Según Informe de Plantilla Media Trabajadores en Alta en 2019)</t>
    </r>
  </si>
  <si>
    <r>
      <rPr>
        <b/>
        <sz val="10"/>
        <color theme="0" tint="-4.9989318521683403E-2"/>
        <rFont val="Arial Narrow"/>
        <family val="2"/>
      </rPr>
      <t xml:space="preserve">COSTE SALARIAL ANUAL DE 2019 EN TODOS LOS CENTROS DE TRABAJO UBICADOS EN ANDALUCÍA </t>
    </r>
    <r>
      <rPr>
        <sz val="10"/>
        <color theme="0" tint="-4.9989318521683403E-2"/>
        <rFont val="Arial Narrow"/>
        <family val="2"/>
      </rPr>
      <t xml:space="preserve">
(Nota: Suma de costes salariales del total de Centros de Trabajo en Andalucía)</t>
    </r>
  </si>
  <si>
    <r>
      <t>1.1</t>
    </r>
    <r>
      <rPr>
        <b/>
        <sz val="10"/>
        <color theme="1"/>
        <rFont val="Times New Roman"/>
        <family val="1"/>
      </rPr>
      <t xml:space="preserve">    </t>
    </r>
    <r>
      <rPr>
        <b/>
        <sz val="10"/>
        <color theme="1"/>
        <rFont val="Arial Narrow"/>
        <family val="2"/>
      </rPr>
      <t>CENTROS DE TRABAJO FUERA DE ANDALUCÍA (CTFA), EN 2019</t>
    </r>
  </si>
  <si>
    <r>
      <t>1.2</t>
    </r>
    <r>
      <rPr>
        <b/>
        <sz val="10"/>
        <color theme="1"/>
        <rFont val="Times New Roman"/>
        <family val="1"/>
      </rPr>
      <t xml:space="preserve">    </t>
    </r>
    <r>
      <rPr>
        <b/>
        <sz val="10"/>
        <color theme="1"/>
        <rFont val="Arial Narrow"/>
        <family val="2"/>
      </rPr>
      <t>CENTROS DE TRABAJO EN ANDALUCÍA (CTA), Y RELACIÓN DE COSTES SLARIALES POR CUENTA DE COTIZACIÓN, EN 2019</t>
    </r>
  </si>
  <si>
    <t>% SOBRE 25% DE LAS VENTAS</t>
  </si>
  <si>
    <t xml:space="preserve">l) Nombre del Trabajador </t>
  </si>
  <si>
    <t>En  f) se especificará el CNAE de la actividad principal que se realice en el Centro de Trabajo</t>
  </si>
  <si>
    <t>NOTA: Como comprobación, la suma del apartado i) debe ser idéntica a la suma del apartado m).</t>
  </si>
  <si>
    <r>
      <rPr>
        <b/>
        <sz val="7.5"/>
        <color theme="0" tint="-4.9989318521683403E-2"/>
        <rFont val="Arial Narrow"/>
        <family val="2"/>
      </rPr>
      <t>COSTE SALARIAL ANUAL TOTAL DE LA EMPRESA EN 2019</t>
    </r>
    <r>
      <rPr>
        <sz val="7.5"/>
        <color theme="0" tint="-4.9989318521683403E-2"/>
        <rFont val="Arial Narrow"/>
        <family val="2"/>
      </rPr>
      <t xml:space="preserve">
Nota: Importes de las claves:  (A) "Rendimientos de trabajo por cuenta ajena" +  (E): "Retribuciones abonadas a consejeros y administradores", del Modelo 190 "Resumen Anual del ejercicio 2019" </t>
    </r>
  </si>
  <si>
    <r>
      <rPr>
        <b/>
        <sz val="10"/>
        <color theme="0" tint="-4.9989318521683403E-2"/>
        <rFont val="Arial Narrow"/>
        <family val="2"/>
      </rPr>
      <t>COSTE SALARIAL ANUAL TOTAL DE LA EMPRESA EN 2019</t>
    </r>
    <r>
      <rPr>
        <sz val="10"/>
        <color theme="0" tint="-4.9989318521683403E-2"/>
        <rFont val="Arial Narrow"/>
        <family val="2"/>
      </rPr>
      <t xml:space="preserve">
Nota: Importes de las claves:  (A) "Rendimientos de trabajo por cuenta ajena" +  (E): "Retribuciones abonadas a consejeros y administradores", del Modelo 190 "Resumen Anual del ejercicio 2019" </t>
    </r>
  </si>
  <si>
    <r>
      <rPr>
        <b/>
        <sz val="10"/>
        <color theme="0" tint="-4.9989318521683403E-2"/>
        <rFont val="Arial Narrow"/>
        <family val="2"/>
      </rPr>
      <t xml:space="preserve">VOLUMEN DE VENTAS TOTALES EN EL 1ER TRIMESTRE 2019 </t>
    </r>
    <r>
      <rPr>
        <sz val="10"/>
        <color theme="0" tint="-4.9989318521683403E-2"/>
        <rFont val="Arial Narrow"/>
        <family val="2"/>
      </rPr>
      <t xml:space="preserve">
Nota: Declaraciones de IVA , primer trimestre año 2019, Modelo 303 (Suma de las Casillas 01+04+07 del Apartado (3) Liquidación, más las ventas de exportacion casillas 59 y 60</t>
    </r>
  </si>
  <si>
    <r>
      <rPr>
        <b/>
        <sz val="10"/>
        <color theme="0" tint="-4.9989318521683403E-2"/>
        <rFont val="Arial Narrow"/>
        <family val="2"/>
      </rPr>
      <t xml:space="preserve">VOLUMEN DE VENTAS TOTALES EN EL 2º TRIMESTRE 2019 </t>
    </r>
    <r>
      <rPr>
        <sz val="10"/>
        <color theme="0" tint="-4.9989318521683403E-2"/>
        <rFont val="Arial Narrow"/>
        <family val="2"/>
      </rPr>
      <t xml:space="preserve">
Nota: Declaraciones de IVA , segundo trimestre año 2019, Modelo 303 (Suma de las Casillas 01+04+07 del Apartado (3) Liquidación, más las ventas de exportacion casillas 59 y 60</t>
    </r>
  </si>
  <si>
    <r>
      <rPr>
        <b/>
        <sz val="10"/>
        <color theme="0" tint="-4.9989318521683403E-2"/>
        <rFont val="Arial Narrow"/>
        <family val="2"/>
      </rPr>
      <t xml:space="preserve">VOLUMEN DE VENTAS TOTALES EN EL 1ER TRIMESTRE 2020 </t>
    </r>
    <r>
      <rPr>
        <sz val="10"/>
        <color theme="0" tint="-4.9989318521683403E-2"/>
        <rFont val="Arial Narrow"/>
        <family val="2"/>
      </rPr>
      <t xml:space="preserve">
 Nota: Declaraciones de IVA , primer trimestre año 2020, Modelo 303 (Suma de las Casillas 01+04+07 del Apartado (3) Liquidación, más las ventas de exportacion casillas 59 y 60</t>
    </r>
  </si>
  <si>
    <r>
      <rPr>
        <b/>
        <sz val="10"/>
        <color theme="0" tint="-4.9989318521683403E-2"/>
        <rFont val="Arial Narrow"/>
        <family val="2"/>
      </rPr>
      <t>VOLUMEN DE VENTAS TOTALES EN EL 2º TRIMESTRE 2020</t>
    </r>
    <r>
      <rPr>
        <sz val="10"/>
        <color theme="0" tint="-4.9989318521683403E-2"/>
        <rFont val="Arial Narrow"/>
        <family val="2"/>
      </rPr>
      <t xml:space="preserve">
 Nota: Declaraciones de IVA , segundo trimestre año 2020, Modelo 303 (Suma de las Casillas 01+04+07 del Apartado (3) Liquidación, más las ventas de exportacion casillas 59 y 60</t>
    </r>
  </si>
  <si>
    <t>EJEMPLO1</t>
  </si>
  <si>
    <t>EJEMPLO2</t>
  </si>
  <si>
    <t>EJEMPLO3</t>
  </si>
  <si>
    <r>
      <rPr>
        <b/>
        <sz val="7.5"/>
        <color theme="0" tint="-4.9989318521683403E-2"/>
        <rFont val="Arial Narrow"/>
        <family val="2"/>
      </rPr>
      <t xml:space="preserve">VOLUMEN DE VENTAS TOTALES EN EL 2º TRIMESTRE 2019 </t>
    </r>
    <r>
      <rPr>
        <sz val="7.5"/>
        <color theme="0" tint="-4.9989318521683403E-2"/>
        <rFont val="Arial Narrow"/>
        <family val="2"/>
      </rPr>
      <t xml:space="preserve">
Nota: Declaraciones de IVA , segundot trimestre año 2019, Modelo 303 (Suma de las Casillas 01+04+07+14 del Apartado (3) Liquidación, más las ventas de exportacion casillas 59 y 60</t>
    </r>
  </si>
  <si>
    <r>
      <rPr>
        <b/>
        <sz val="7.5"/>
        <color theme="0" tint="-4.9989318521683403E-2"/>
        <rFont val="Arial Narrow"/>
        <family val="2"/>
      </rPr>
      <t xml:space="preserve">VOLUMEN DE VENTAS TOTALES EN EL 1ER TRIMESTRE 2020 </t>
    </r>
    <r>
      <rPr>
        <sz val="7.5"/>
        <color theme="0" tint="-4.9989318521683403E-2"/>
        <rFont val="Arial Narrow"/>
        <family val="2"/>
      </rPr>
      <t xml:space="preserve">
Nota: Declaraciones de IVA , primer trimestre año 2020, Modelo 303 (Suma de las Casillas 01+04+07+14 del Apartado (3) Liquidación, más las ventas de exportacion casillas 59 y 60</t>
    </r>
  </si>
  <si>
    <r>
      <rPr>
        <b/>
        <sz val="7.5"/>
        <color theme="0" tint="-4.9989318521683403E-2"/>
        <rFont val="Arial Narrow"/>
        <family val="2"/>
      </rPr>
      <t>VOLUMEN DE VENTAS TOTALES EN EL 2º TRIMESTRE 2020</t>
    </r>
    <r>
      <rPr>
        <sz val="7.5"/>
        <color theme="0" tint="-4.9989318521683403E-2"/>
        <rFont val="Arial Narrow"/>
        <family val="2"/>
      </rPr>
      <t xml:space="preserve">
Nota: Declaraciones de IVA , segundo trimestre año 2020 Modelo 303 (Suma de las Casillas 01+04+07+14 del Apartado (3) Liquidación, más las ventas de exportacion casillas 59 y 60</t>
    </r>
  </si>
  <si>
    <r>
      <rPr>
        <b/>
        <sz val="10"/>
        <color theme="0" tint="-4.9989318521683403E-2"/>
        <rFont val="Arial Narrow"/>
        <family val="2"/>
      </rPr>
      <t xml:space="preserve">VOLUMEN TOTAL DE VENTAS 2019 </t>
    </r>
    <r>
      <rPr>
        <sz val="10"/>
        <color theme="0" tint="-4.9989318521683403E-2"/>
        <rFont val="Arial Narrow"/>
        <family val="2"/>
      </rPr>
      <t xml:space="preserve">
Nota: Según suma de casillas 01+03+05+29 del apartado "5. Operaciones realizadas en régimen general (IVA devengado / Régimen Ordinario)", más las casillas 103 y 104 del apartado 10. Volumen de Operaciones del Modelo 390 del ejercicio 2019.</t>
    </r>
  </si>
  <si>
    <r>
      <rPr>
        <b/>
        <sz val="7.5"/>
        <color theme="0" tint="-4.9989318521683403E-2"/>
        <rFont val="Arial Narrow"/>
        <family val="2"/>
      </rPr>
      <t xml:space="preserve">VOLUMEN DE VENTAS TOTALES EN EL 1ER TRIMESTRE 2019 </t>
    </r>
    <r>
      <rPr>
        <sz val="7.5"/>
        <color theme="0" tint="-4.9989318521683403E-2"/>
        <rFont val="Arial Narrow"/>
        <family val="2"/>
      </rPr>
      <t xml:space="preserve">
Nota: Declaraciones de IVA , primer trimestre año 2019, Modelo 303 (Suma de las Casillas 01+04+07+14 del Apartado (3) Liquidación, más las ventas de exportacion casillas 59 y 60</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</si>
</sst>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8" formatCode="#,##0.00\ &quot;€&quot;;[Red]\-#,##0.00\ &quot;€&quot;"/>
    <numFmt numFmtId="44" formatCode="_-* #,##0.00\ &quot;€&quot;_-;\-* #,##0.00\ &quot;€&quot;_-;_-* &quot;-&quot;??\ &quot;€&quot;_-;_-@_-"/>
    <numFmt numFmtId="164" formatCode="#,##0.00\ &quot;€&quot;"/>
    <numFmt numFmtId="165" formatCode="#,##0.00\ &quot;€&quot;;[Red]#,##0.00\ &quot;€&quot;"/>
    <numFmt numFmtId="166" formatCode="#,##0;[Red]#,##0"/>
    <numFmt numFmtId="167" formatCode="#,##0.00_ ;\-#,##0.00\ "/>
  </numFmts>
  <fonts count="25" x14ac:knownFonts="1">
    <font>
      <sz val="11"/>
      <color theme="1"/>
      <name val="Calibri"/>
      <family val="2"/>
      <scheme val="minor"/>
    </font>
    <font>
      <sz val="10"/>
      <color theme="1"/>
      <name val="Arial Narrow"/>
      <family val="2"/>
    </font>
    <font>
      <b/>
      <sz val="10"/>
      <color theme="1"/>
      <name val="Arial Narrow"/>
      <family val="2"/>
    </font>
    <font>
      <sz val="11"/>
      <color theme="1"/>
      <name val="Calibri"/>
      <family val="2"/>
      <scheme val="minor"/>
    </font>
    <font>
      <b/>
      <sz val="11"/>
      <color theme="1"/>
      <name val="Calibri"/>
      <family val="2"/>
      <scheme val="minor"/>
    </font>
    <font>
      <sz val="10"/>
      <color theme="1"/>
      <name val="Calibri"/>
      <family val="2"/>
      <scheme val="minor"/>
    </font>
    <font>
      <sz val="11"/>
      <color theme="1"/>
      <name val="Arial Narrow"/>
      <family val="2"/>
    </font>
    <font>
      <sz val="7.5"/>
      <color theme="0" tint="-4.9989318521683403E-2"/>
      <name val="Arial Narrow"/>
      <family val="2"/>
    </font>
    <font>
      <b/>
      <sz val="7.5"/>
      <color theme="0" tint="-4.9989318521683403E-2"/>
      <name val="Arial Narrow"/>
      <family val="2"/>
    </font>
    <font>
      <b/>
      <sz val="11"/>
      <color theme="0" tint="-4.9989318521683403E-2"/>
      <name val="Calibri"/>
      <family val="2"/>
      <scheme val="minor"/>
    </font>
    <font>
      <b/>
      <sz val="10"/>
      <color theme="0" tint="-4.9989318521683403E-2"/>
      <name val="Arial Narrow"/>
      <family val="2"/>
    </font>
    <font>
      <b/>
      <sz val="11"/>
      <color theme="0"/>
      <name val="Calibri"/>
      <family val="2"/>
      <scheme val="minor"/>
    </font>
    <font>
      <sz val="11"/>
      <color theme="0"/>
      <name val="Calibri"/>
      <family val="2"/>
      <scheme val="minor"/>
    </font>
    <font>
      <b/>
      <sz val="10"/>
      <color theme="0"/>
      <name val="Arial Narrow"/>
      <family val="2"/>
    </font>
    <font>
      <b/>
      <sz val="11"/>
      <name val="Calibri"/>
      <family val="2"/>
      <scheme val="minor"/>
    </font>
    <font>
      <b/>
      <sz val="14"/>
      <name val="Calibri"/>
      <family val="2"/>
      <scheme val="minor"/>
    </font>
    <font>
      <b/>
      <sz val="14"/>
      <color theme="0"/>
      <name val="Calibri"/>
      <family val="2"/>
      <scheme val="minor"/>
    </font>
    <font>
      <sz val="12"/>
      <color theme="1"/>
      <name val="Arial Narrow"/>
      <family val="2"/>
    </font>
    <font>
      <b/>
      <sz val="10"/>
      <color theme="0"/>
      <name val="Times New Roman"/>
      <family val="1"/>
    </font>
    <font>
      <b/>
      <sz val="12"/>
      <name val="Arial Narrow"/>
      <family val="2"/>
    </font>
    <font>
      <b/>
      <sz val="12"/>
      <color theme="0"/>
      <name val="Arial Narrow"/>
      <family val="2"/>
    </font>
    <font>
      <b/>
      <sz val="10"/>
      <color theme="0"/>
      <name val="Calibri"/>
      <family val="2"/>
      <scheme val="minor"/>
    </font>
    <font>
      <sz val="10"/>
      <color theme="0" tint="-4.9989318521683403E-2"/>
      <name val="Arial Narrow"/>
      <family val="2"/>
    </font>
    <font>
      <b/>
      <sz val="10"/>
      <color theme="1"/>
      <name val="Times New Roman"/>
      <family val="1"/>
    </font>
    <font>
      <b/>
      <sz val="10"/>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rgb="FF92D050"/>
        <bgColor indexed="64"/>
      </patternFill>
    </fill>
    <fill>
      <patternFill patternType="solid">
        <fgColor rgb="FF365F91"/>
        <bgColor indexed="64"/>
      </patternFill>
    </fill>
    <fill>
      <patternFill patternType="solid">
        <fgColor theme="4" tint="-0.249977111117893"/>
        <bgColor indexed="64"/>
      </patternFill>
    </fill>
    <fill>
      <patternFill patternType="solid">
        <fgColor rgb="FF00B050"/>
        <bgColor indexed="64"/>
      </patternFill>
    </fill>
  </fills>
  <borders count="55">
    <border>
      <left/>
      <right/>
      <top/>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95B3D7"/>
      </left>
      <right style="medium">
        <color rgb="FF95B3D7"/>
      </right>
      <top style="medium">
        <color rgb="FF95B3D7"/>
      </top>
      <bottom style="medium">
        <color rgb="FF95B3D7"/>
      </bottom>
      <diagonal/>
    </border>
    <border>
      <left/>
      <right style="medium">
        <color rgb="FF95B3D7"/>
      </right>
      <top style="medium">
        <color rgb="FF95B3D7"/>
      </top>
      <bottom style="medium">
        <color rgb="FF95B3D7"/>
      </bottom>
      <diagonal/>
    </border>
    <border>
      <left style="medium">
        <color rgb="FF95B3D7"/>
      </left>
      <right style="medium">
        <color rgb="FF95B3D7"/>
      </right>
      <top/>
      <bottom style="medium">
        <color rgb="FF95B3D7"/>
      </bottom>
      <diagonal/>
    </border>
    <border>
      <left/>
      <right style="medium">
        <color rgb="FF95B3D7"/>
      </right>
      <top/>
      <bottom style="medium">
        <color rgb="FF95B3D7"/>
      </bottom>
      <diagonal/>
    </border>
    <border>
      <left style="medium">
        <color rgb="FF95B3D7"/>
      </left>
      <right/>
      <top style="medium">
        <color rgb="FF95B3D7"/>
      </top>
      <bottom style="medium">
        <color rgb="FF95B3D7"/>
      </bottom>
      <diagonal/>
    </border>
    <border>
      <left/>
      <right/>
      <top style="medium">
        <color rgb="FF95B3D7"/>
      </top>
      <bottom style="medium">
        <color rgb="FF95B3D7"/>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s>
  <cellStyleXfs count="2">
    <xf numFmtId="0" fontId="0" fillId="0" borderId="0"/>
    <xf numFmtId="44" fontId="3" fillId="0" borderId="0" applyFont="0" applyFill="0" applyBorder="0" applyAlignment="0" applyProtection="0"/>
  </cellStyleXfs>
  <cellXfs count="212">
    <xf numFmtId="0" fontId="0" fillId="0" borderId="0" xfId="0"/>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1" xfId="0" applyFont="1" applyBorder="1" applyAlignment="1">
      <alignment horizontal="left" vertical="center" wrapText="1"/>
    </xf>
    <xf numFmtId="8" fontId="1" fillId="0" borderId="1" xfId="0" applyNumberFormat="1" applyFont="1" applyBorder="1" applyAlignment="1">
      <alignment horizontal="right" vertical="center" wrapText="1"/>
    </xf>
    <xf numFmtId="10" fontId="1" fillId="0" borderId="1" xfId="0" applyNumberFormat="1" applyFont="1" applyBorder="1" applyAlignment="1">
      <alignment horizontal="right" vertical="center" wrapText="1"/>
    </xf>
    <xf numFmtId="165" fontId="1" fillId="0" borderId="1" xfId="0" applyNumberFormat="1" applyFont="1" applyBorder="1" applyAlignment="1">
      <alignment horizontal="right" vertical="center" wrapText="1"/>
    </xf>
    <xf numFmtId="0" fontId="1" fillId="0" borderId="2" xfId="0" applyFont="1" applyBorder="1" applyAlignment="1">
      <alignment horizontal="center" vertical="center" wrapText="1"/>
    </xf>
    <xf numFmtId="0" fontId="0" fillId="0" borderId="0" xfId="0" applyAlignment="1">
      <alignment horizontal="center"/>
    </xf>
    <xf numFmtId="0" fontId="0" fillId="0" borderId="2" xfId="0" applyBorder="1"/>
    <xf numFmtId="0" fontId="5" fillId="0" borderId="0" xfId="0" applyFont="1"/>
    <xf numFmtId="0" fontId="5" fillId="0" borderId="0" xfId="0" applyFont="1" applyAlignment="1">
      <alignment horizontal="center"/>
    </xf>
    <xf numFmtId="0" fontId="5" fillId="0" borderId="0" xfId="0" applyFont="1" applyAlignment="1"/>
    <xf numFmtId="0" fontId="1" fillId="0" borderId="0" xfId="0" applyFont="1" applyFill="1" applyBorder="1" applyAlignment="1">
      <alignment horizontal="left" vertical="center" wrapText="1"/>
    </xf>
    <xf numFmtId="0" fontId="2" fillId="0" borderId="2" xfId="0" applyFont="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0" fillId="0" borderId="0" xfId="0" applyFill="1" applyBorder="1"/>
    <xf numFmtId="0" fontId="2" fillId="3"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0" fillId="0" borderId="0" xfId="0" applyBorder="1"/>
    <xf numFmtId="0" fontId="4" fillId="0" borderId="5" xfId="0" applyFont="1" applyBorder="1" applyAlignment="1">
      <alignment horizontal="center"/>
    </xf>
    <xf numFmtId="0" fontId="4" fillId="0" borderId="0" xfId="0" applyFont="1"/>
    <xf numFmtId="164" fontId="1" fillId="0" borderId="2" xfId="0" applyNumberFormat="1" applyFont="1" applyFill="1" applyBorder="1" applyAlignment="1">
      <alignment horizontal="right" vertical="center" wrapText="1"/>
    </xf>
    <xf numFmtId="166" fontId="1" fillId="0" borderId="2" xfId="0" applyNumberFormat="1" applyFont="1" applyFill="1" applyBorder="1" applyAlignment="1">
      <alignment horizontal="center" vertical="center" wrapText="1"/>
    </xf>
    <xf numFmtId="8" fontId="1" fillId="0" borderId="2" xfId="0" applyNumberFormat="1" applyFont="1" applyFill="1" applyBorder="1" applyAlignment="1">
      <alignment horizontal="right" vertical="center" wrapText="1"/>
    </xf>
    <xf numFmtId="165" fontId="1" fillId="0" borderId="2" xfId="0" applyNumberFormat="1" applyFont="1" applyFill="1" applyBorder="1" applyAlignment="1">
      <alignment horizontal="right" vertical="center" wrapText="1"/>
    </xf>
    <xf numFmtId="0" fontId="2" fillId="0" borderId="0" xfId="0" applyFont="1" applyFill="1" applyAlignment="1">
      <alignment horizontal="left" vertical="center" wrapText="1"/>
    </xf>
    <xf numFmtId="164" fontId="2" fillId="4" borderId="5" xfId="0" applyNumberFormat="1" applyFont="1" applyFill="1" applyBorder="1" applyAlignment="1">
      <alignment horizontal="right" vertical="center" wrapText="1"/>
    </xf>
    <xf numFmtId="4" fontId="1" fillId="0" borderId="22" xfId="0" applyNumberFormat="1" applyFont="1" applyFill="1" applyBorder="1" applyAlignment="1">
      <alignment horizontal="right" vertical="center" wrapText="1"/>
    </xf>
    <xf numFmtId="0" fontId="9" fillId="2" borderId="21" xfId="0" applyFont="1" applyFill="1" applyBorder="1" applyAlignment="1">
      <alignment horizontal="center"/>
    </xf>
    <xf numFmtId="0" fontId="7" fillId="2" borderId="0" xfId="0" applyFont="1" applyFill="1" applyBorder="1" applyAlignment="1">
      <alignment horizontal="left" vertical="center" wrapText="1"/>
    </xf>
    <xf numFmtId="0" fontId="1" fillId="0" borderId="0" xfId="0" applyFont="1" applyAlignment="1">
      <alignment horizontal="left" vertical="center" wrapText="1"/>
    </xf>
    <xf numFmtId="0" fontId="9" fillId="6" borderId="24" xfId="0" applyFont="1" applyFill="1" applyBorder="1" applyAlignment="1">
      <alignment horizontal="center" vertical="center"/>
    </xf>
    <xf numFmtId="4" fontId="1" fillId="0" borderId="26" xfId="0" applyNumberFormat="1" applyFont="1" applyBorder="1" applyAlignment="1" applyProtection="1">
      <alignment horizontal="right" vertical="center" wrapText="1"/>
      <protection locked="0"/>
    </xf>
    <xf numFmtId="0" fontId="1" fillId="0" borderId="0" xfId="0" applyFont="1" applyAlignment="1">
      <alignment horizontal="left" vertical="center"/>
    </xf>
    <xf numFmtId="0" fontId="15" fillId="0" borderId="0" xfId="0" applyFont="1"/>
    <xf numFmtId="0" fontId="17" fillId="0" borderId="0" xfId="0" applyFont="1" applyAlignment="1"/>
    <xf numFmtId="0" fontId="17" fillId="0" borderId="0" xfId="0" applyFont="1" applyAlignment="1">
      <alignment horizontal="center"/>
    </xf>
    <xf numFmtId="0" fontId="17" fillId="0" borderId="0" xfId="0" applyFont="1"/>
    <xf numFmtId="0" fontId="13" fillId="5" borderId="9" xfId="0" applyFont="1" applyFill="1" applyBorder="1" applyAlignment="1">
      <alignment horizontal="center" vertical="center" wrapText="1"/>
    </xf>
    <xf numFmtId="0" fontId="13" fillId="5" borderId="10" xfId="0" applyFont="1" applyFill="1" applyBorder="1" applyAlignment="1">
      <alignment horizontal="center" vertical="center" wrapText="1"/>
    </xf>
    <xf numFmtId="0" fontId="13" fillId="7" borderId="9" xfId="0" applyFont="1" applyFill="1" applyBorder="1" applyAlignment="1">
      <alignment horizontal="center" vertical="center" wrapText="1"/>
    </xf>
    <xf numFmtId="0" fontId="13" fillId="7" borderId="10" xfId="0" applyFont="1" applyFill="1" applyBorder="1" applyAlignment="1">
      <alignment horizontal="center" vertical="center" wrapText="1"/>
    </xf>
    <xf numFmtId="0" fontId="1" fillId="0" borderId="0" xfId="0" applyFont="1"/>
    <xf numFmtId="0" fontId="0" fillId="0" borderId="0" xfId="0" applyAlignment="1">
      <alignment wrapText="1"/>
    </xf>
    <xf numFmtId="0" fontId="0" fillId="0" borderId="16" xfId="0" applyBorder="1"/>
    <xf numFmtId="0" fontId="0" fillId="0" borderId="17" xfId="0" applyBorder="1"/>
    <xf numFmtId="0" fontId="0" fillId="0" borderId="39" xfId="0" applyBorder="1"/>
    <xf numFmtId="0" fontId="13" fillId="6" borderId="1" xfId="0" applyFont="1" applyFill="1" applyBorder="1" applyAlignment="1">
      <alignment horizontal="left" vertical="center" wrapText="1"/>
    </xf>
    <xf numFmtId="0" fontId="13" fillId="6" borderId="1" xfId="0" applyFont="1" applyFill="1" applyBorder="1" applyAlignment="1">
      <alignment horizontal="center" vertical="center" wrapText="1"/>
    </xf>
    <xf numFmtId="0" fontId="8" fillId="2" borderId="0" xfId="0" applyFont="1" applyFill="1" applyBorder="1" applyAlignment="1">
      <alignment vertical="center" wrapText="1"/>
    </xf>
    <xf numFmtId="0" fontId="0" fillId="2" borderId="0" xfId="0" applyFill="1" applyBorder="1"/>
    <xf numFmtId="164" fontId="1" fillId="0" borderId="37" xfId="0" applyNumberFormat="1" applyFont="1" applyFill="1" applyBorder="1" applyAlignment="1">
      <alignment horizontal="right" vertical="center" wrapText="1"/>
    </xf>
    <xf numFmtId="44" fontId="1" fillId="0" borderId="37" xfId="1" applyFont="1" applyFill="1" applyBorder="1" applyAlignment="1">
      <alignment horizontal="center" vertical="center" wrapText="1"/>
    </xf>
    <xf numFmtId="44" fontId="1" fillId="0" borderId="53" xfId="1" applyFont="1" applyFill="1" applyBorder="1" applyAlignment="1" applyProtection="1">
      <alignment horizontal="center" vertical="center" wrapText="1"/>
      <protection locked="0"/>
    </xf>
    <xf numFmtId="164" fontId="2" fillId="0" borderId="5" xfId="0" applyNumberFormat="1" applyFont="1" applyBorder="1" applyAlignment="1" applyProtection="1">
      <alignment horizontal="right" vertical="center" wrapText="1"/>
    </xf>
    <xf numFmtId="8" fontId="1" fillId="0" borderId="5" xfId="0" applyNumberFormat="1" applyFont="1" applyBorder="1" applyAlignment="1">
      <alignment horizontal="right" vertical="center" wrapText="1"/>
    </xf>
    <xf numFmtId="0" fontId="10" fillId="6" borderId="6" xfId="0" applyFont="1" applyFill="1" applyBorder="1" applyAlignment="1">
      <alignment horizontal="left" vertical="center" wrapText="1"/>
    </xf>
    <xf numFmtId="10" fontId="1" fillId="0" borderId="5" xfId="0" applyNumberFormat="1" applyFont="1" applyBorder="1" applyAlignment="1">
      <alignment horizontal="right" wrapText="1"/>
    </xf>
    <xf numFmtId="164" fontId="1" fillId="0" borderId="52" xfId="0" applyNumberFormat="1" applyFont="1" applyBorder="1" applyAlignment="1" applyProtection="1">
      <alignment horizontal="right" wrapText="1"/>
      <protection locked="0"/>
    </xf>
    <xf numFmtId="164" fontId="1" fillId="0" borderId="37" xfId="0" applyNumberFormat="1" applyFont="1" applyBorder="1" applyAlignment="1" applyProtection="1">
      <alignment horizontal="right" wrapText="1"/>
      <protection locked="0"/>
    </xf>
    <xf numFmtId="164" fontId="1" fillId="0" borderId="53" xfId="0" applyNumberFormat="1" applyFont="1" applyBorder="1" applyAlignment="1" applyProtection="1">
      <alignment horizontal="right" wrapText="1"/>
      <protection locked="0"/>
    </xf>
    <xf numFmtId="44" fontId="1" fillId="0" borderId="52" xfId="1" applyFont="1" applyFill="1" applyBorder="1" applyAlignment="1" applyProtection="1">
      <alignment horizontal="right" wrapText="1"/>
      <protection locked="0"/>
    </xf>
    <xf numFmtId="44" fontId="1" fillId="0" borderId="53" xfId="1" applyFont="1" applyFill="1" applyBorder="1" applyAlignment="1">
      <alignment horizontal="right" wrapText="1"/>
    </xf>
    <xf numFmtId="0" fontId="13" fillId="6" borderId="19" xfId="0" applyFont="1" applyFill="1" applyBorder="1" applyAlignment="1">
      <alignment horizontal="center" vertical="center" wrapText="1"/>
    </xf>
    <xf numFmtId="0" fontId="13" fillId="6" borderId="20" xfId="0" applyFont="1" applyFill="1" applyBorder="1" applyAlignment="1">
      <alignment horizontal="center" vertical="center" wrapText="1"/>
    </xf>
    <xf numFmtId="164" fontId="2" fillId="0" borderId="23" xfId="0" applyNumberFormat="1" applyFont="1" applyFill="1" applyBorder="1" applyAlignment="1">
      <alignment horizontal="right" vertical="center" wrapText="1"/>
    </xf>
    <xf numFmtId="166" fontId="1" fillId="0" borderId="48" xfId="0" applyNumberFormat="1" applyFont="1" applyFill="1" applyBorder="1" applyAlignment="1">
      <alignment horizontal="center" vertical="center" wrapText="1"/>
    </xf>
    <xf numFmtId="8" fontId="1" fillId="0" borderId="48" xfId="0" applyNumberFormat="1" applyFont="1" applyFill="1" applyBorder="1" applyAlignment="1">
      <alignment horizontal="right" vertical="center" wrapText="1"/>
    </xf>
    <xf numFmtId="164" fontId="1" fillId="0" borderId="48" xfId="0" applyNumberFormat="1" applyFont="1" applyFill="1" applyBorder="1" applyAlignment="1">
      <alignment horizontal="right" vertical="center" wrapText="1"/>
    </xf>
    <xf numFmtId="165" fontId="1" fillId="0" borderId="48" xfId="0" applyNumberFormat="1" applyFont="1" applyFill="1" applyBorder="1" applyAlignment="1">
      <alignment horizontal="right" vertical="center" wrapText="1"/>
    </xf>
    <xf numFmtId="164" fontId="2" fillId="0" borderId="49" xfId="0" applyNumberFormat="1" applyFont="1" applyFill="1" applyBorder="1" applyAlignment="1">
      <alignment horizontal="right" vertical="center" wrapText="1"/>
    </xf>
    <xf numFmtId="164" fontId="2" fillId="0" borderId="26" xfId="0" applyNumberFormat="1" applyFont="1" applyFill="1" applyBorder="1" applyAlignment="1">
      <alignment horizontal="right" vertical="center" wrapText="1"/>
    </xf>
    <xf numFmtId="0" fontId="10" fillId="6" borderId="27" xfId="0" applyFont="1" applyFill="1" applyBorder="1" applyAlignment="1">
      <alignment horizontal="left" vertical="center" wrapText="1"/>
    </xf>
    <xf numFmtId="0" fontId="22" fillId="6" borderId="52" xfId="0" applyFont="1" applyFill="1" applyBorder="1" applyAlignment="1">
      <alignment horizontal="center" vertical="center" wrapText="1"/>
    </xf>
    <xf numFmtId="0" fontId="22" fillId="6" borderId="37" xfId="0" applyFont="1" applyFill="1" applyBorder="1" applyAlignment="1">
      <alignment horizontal="center" vertical="center" wrapText="1"/>
    </xf>
    <xf numFmtId="0" fontId="22" fillId="6" borderId="53" xfId="0" applyFont="1" applyFill="1" applyBorder="1" applyAlignment="1">
      <alignment horizontal="center" vertical="center" wrapText="1"/>
    </xf>
    <xf numFmtId="0" fontId="2" fillId="0" borderId="0" xfId="0" applyFont="1" applyBorder="1" applyAlignment="1">
      <alignment horizontal="center" vertical="center"/>
    </xf>
    <xf numFmtId="0" fontId="1" fillId="0" borderId="0" xfId="0" applyFont="1" applyAlignment="1">
      <alignment horizontal="justify" vertical="center"/>
    </xf>
    <xf numFmtId="0" fontId="1" fillId="0" borderId="0" xfId="0" applyFont="1" applyAlignment="1">
      <alignment vertical="center"/>
    </xf>
    <xf numFmtId="0" fontId="1" fillId="0" borderId="11" xfId="0" applyFont="1" applyBorder="1" applyAlignment="1" applyProtection="1">
      <alignment horizontal="left" vertical="center" wrapText="1"/>
      <protection locked="0"/>
    </xf>
    <xf numFmtId="0" fontId="1" fillId="0" borderId="12" xfId="0" applyFont="1" applyBorder="1" applyAlignment="1" applyProtection="1">
      <alignment horizontal="left" vertical="center" wrapText="1"/>
      <protection locked="0"/>
    </xf>
    <xf numFmtId="0" fontId="5" fillId="0" borderId="0" xfId="0" applyFont="1" applyProtection="1">
      <protection locked="0"/>
    </xf>
    <xf numFmtId="0" fontId="1" fillId="0" borderId="0" xfId="0" applyFont="1" applyAlignment="1">
      <alignment horizontal="center" vertical="center"/>
    </xf>
    <xf numFmtId="44" fontId="1" fillId="0" borderId="12" xfId="1" applyFont="1" applyBorder="1" applyAlignment="1" applyProtection="1">
      <alignment horizontal="left" vertical="center" wrapText="1"/>
      <protection locked="0"/>
    </xf>
    <xf numFmtId="0" fontId="2" fillId="0" borderId="13" xfId="0" applyFont="1" applyBorder="1" applyAlignment="1">
      <alignment vertical="center" wrapText="1"/>
    </xf>
    <xf numFmtId="0" fontId="2" fillId="0" borderId="14" xfId="0" applyFont="1" applyBorder="1" applyAlignment="1">
      <alignment vertical="center" wrapText="1"/>
    </xf>
    <xf numFmtId="0" fontId="2" fillId="0" borderId="10" xfId="0" applyFont="1" applyBorder="1" applyAlignment="1">
      <alignment vertical="center" wrapText="1"/>
    </xf>
    <xf numFmtId="167" fontId="2" fillId="0" borderId="12" xfId="1" applyNumberFormat="1" applyFont="1" applyBorder="1" applyAlignment="1">
      <alignment horizontal="right" vertical="center" wrapText="1"/>
    </xf>
    <xf numFmtId="44" fontId="2" fillId="0" borderId="12" xfId="1" applyFont="1" applyBorder="1" applyAlignment="1">
      <alignment horizontal="left" vertical="center" wrapText="1"/>
    </xf>
    <xf numFmtId="0" fontId="2" fillId="0" borderId="6" xfId="0" applyFont="1" applyBorder="1" applyAlignment="1">
      <alignment horizontal="left" vertical="center"/>
    </xf>
    <xf numFmtId="0" fontId="24" fillId="0" borderId="7" xfId="0" applyFont="1" applyBorder="1"/>
    <xf numFmtId="0" fontId="24" fillId="0" borderId="8" xfId="0" applyFont="1" applyBorder="1"/>
    <xf numFmtId="44" fontId="2" fillId="0" borderId="12" xfId="1" applyFont="1" applyBorder="1" applyAlignment="1" applyProtection="1">
      <alignment horizontal="left" vertical="center" wrapText="1"/>
      <protection locked="0"/>
    </xf>
    <xf numFmtId="0" fontId="21" fillId="6" borderId="6" xfId="0" applyFont="1" applyFill="1" applyBorder="1"/>
    <xf numFmtId="0" fontId="21" fillId="6" borderId="8" xfId="0" applyFont="1" applyFill="1" applyBorder="1" applyAlignment="1">
      <alignment horizontal="center"/>
    </xf>
    <xf numFmtId="4" fontId="1" fillId="0" borderId="52" xfId="0" applyNumberFormat="1" applyFont="1" applyFill="1" applyBorder="1" applyAlignment="1" applyProtection="1">
      <alignment horizontal="right" vertical="center" wrapText="1"/>
    </xf>
    <xf numFmtId="0" fontId="20" fillId="6" borderId="3" xfId="0" applyFont="1" applyFill="1" applyBorder="1" applyAlignment="1">
      <alignment wrapText="1"/>
    </xf>
    <xf numFmtId="0" fontId="11" fillId="6" borderId="18" xfId="0" applyFont="1" applyFill="1" applyBorder="1" applyAlignment="1">
      <alignment wrapText="1"/>
    </xf>
    <xf numFmtId="0" fontId="12" fillId="6" borderId="18" xfId="0" applyFont="1" applyFill="1" applyBorder="1" applyAlignment="1">
      <alignment wrapText="1"/>
    </xf>
    <xf numFmtId="0" fontId="12" fillId="6" borderId="4" xfId="0" applyFont="1" applyFill="1" applyBorder="1" applyAlignment="1">
      <alignment wrapText="1"/>
    </xf>
    <xf numFmtId="0" fontId="17" fillId="0" borderId="3" xfId="0" applyFont="1" applyBorder="1" applyAlignment="1">
      <alignment wrapText="1"/>
    </xf>
    <xf numFmtId="0" fontId="0" fillId="0" borderId="18" xfId="0" applyBorder="1" applyAlignment="1">
      <alignment wrapText="1"/>
    </xf>
    <xf numFmtId="0" fontId="0" fillId="0" borderId="4" xfId="0" applyBorder="1" applyAlignment="1">
      <alignment wrapText="1"/>
    </xf>
    <xf numFmtId="0" fontId="6" fillId="0" borderId="3" xfId="0" applyFont="1" applyBorder="1" applyAlignment="1">
      <alignment wrapText="1"/>
    </xf>
    <xf numFmtId="0" fontId="6" fillId="0" borderId="18" xfId="0" applyFont="1" applyBorder="1" applyAlignment="1"/>
    <xf numFmtId="0" fontId="6" fillId="0" borderId="4" xfId="0" applyFont="1" applyBorder="1" applyAlignment="1"/>
    <xf numFmtId="0" fontId="17" fillId="0" borderId="38" xfId="0" applyFont="1" applyBorder="1" applyAlignment="1">
      <alignment horizontal="left" vertical="center" wrapText="1"/>
    </xf>
    <xf numFmtId="0" fontId="0" fillId="0" borderId="0" xfId="0" applyBorder="1" applyAlignment="1">
      <alignment wrapText="1"/>
    </xf>
    <xf numFmtId="0" fontId="0" fillId="0" borderId="39" xfId="0" applyBorder="1" applyAlignment="1">
      <alignment wrapText="1"/>
    </xf>
    <xf numFmtId="0" fontId="17" fillId="0" borderId="38" xfId="0" applyFont="1" applyBorder="1" applyAlignment="1">
      <alignment wrapText="1"/>
    </xf>
    <xf numFmtId="0" fontId="17" fillId="0" borderId="40" xfId="0" applyFont="1" applyBorder="1" applyAlignment="1">
      <alignment wrapText="1"/>
    </xf>
    <xf numFmtId="0" fontId="0" fillId="0" borderId="41" xfId="0" applyBorder="1" applyAlignment="1">
      <alignment wrapText="1"/>
    </xf>
    <xf numFmtId="0" fontId="0" fillId="0" borderId="42" xfId="0" applyBorder="1" applyAlignment="1">
      <alignment wrapText="1"/>
    </xf>
    <xf numFmtId="0" fontId="19" fillId="2" borderId="3" xfId="0" applyFont="1" applyFill="1" applyBorder="1" applyAlignment="1">
      <alignment wrapText="1"/>
    </xf>
    <xf numFmtId="0" fontId="14" fillId="2" borderId="18" xfId="0" applyFont="1" applyFill="1" applyBorder="1" applyAlignment="1">
      <alignment wrapText="1"/>
    </xf>
    <xf numFmtId="0" fontId="14" fillId="2" borderId="4" xfId="0" applyFont="1" applyFill="1" applyBorder="1" applyAlignment="1">
      <alignment wrapText="1"/>
    </xf>
    <xf numFmtId="0" fontId="0" fillId="0" borderId="0" xfId="0" applyBorder="1" applyAlignment="1"/>
    <xf numFmtId="0" fontId="0" fillId="0" borderId="39" xfId="0" applyBorder="1" applyAlignment="1"/>
    <xf numFmtId="0" fontId="16" fillId="6" borderId="3" xfId="0" applyFont="1" applyFill="1" applyBorder="1" applyAlignment="1">
      <alignment wrapText="1"/>
    </xf>
    <xf numFmtId="0" fontId="17" fillId="0" borderId="15" xfId="0" applyFont="1" applyBorder="1" applyAlignment="1">
      <alignment wrapText="1"/>
    </xf>
    <xf numFmtId="0" fontId="0" fillId="0" borderId="16" xfId="0" applyBorder="1" applyAlignment="1"/>
    <xf numFmtId="0" fontId="2" fillId="0" borderId="13" xfId="0" applyFont="1" applyBorder="1" applyAlignment="1" applyProtection="1">
      <alignment horizontal="right" vertical="center" wrapText="1"/>
      <protection locked="0"/>
    </xf>
    <xf numFmtId="0" fontId="2" fillId="0" borderId="14" xfId="0" applyFont="1" applyBorder="1" applyAlignment="1" applyProtection="1">
      <alignment horizontal="right" vertical="center" wrapText="1"/>
      <protection locked="0"/>
    </xf>
    <xf numFmtId="0" fontId="2" fillId="0" borderId="10" xfId="0" applyFont="1" applyBorder="1" applyAlignment="1" applyProtection="1">
      <alignment horizontal="right" vertical="center" wrapText="1"/>
      <protection locked="0"/>
    </xf>
    <xf numFmtId="0" fontId="2" fillId="0" borderId="24" xfId="0" applyFont="1" applyBorder="1" applyAlignment="1">
      <alignment horizontal="left" vertical="center"/>
    </xf>
    <xf numFmtId="0" fontId="2" fillId="0" borderId="25" xfId="0" applyFont="1" applyBorder="1" applyAlignment="1">
      <alignment horizontal="left" vertical="center"/>
    </xf>
    <xf numFmtId="0" fontId="2" fillId="0" borderId="26" xfId="0" applyFont="1" applyBorder="1" applyAlignment="1">
      <alignment horizontal="left" vertical="center"/>
    </xf>
    <xf numFmtId="0" fontId="5" fillId="0" borderId="2" xfId="0" applyFont="1" applyFill="1" applyBorder="1" applyAlignment="1" applyProtection="1">
      <alignment horizontal="center" wrapText="1"/>
      <protection locked="0"/>
    </xf>
    <xf numFmtId="0" fontId="9" fillId="6" borderId="44" xfId="0" applyFont="1" applyFill="1" applyBorder="1" applyAlignment="1">
      <alignment horizontal="center" vertical="center"/>
    </xf>
    <xf numFmtId="0" fontId="9" fillId="6" borderId="45" xfId="0" applyFont="1" applyFill="1" applyBorder="1" applyAlignment="1">
      <alignment horizontal="center" vertical="center"/>
    </xf>
    <xf numFmtId="0" fontId="9" fillId="6" borderId="46" xfId="0" applyFont="1" applyFill="1" applyBorder="1" applyAlignment="1">
      <alignment horizontal="center" vertical="center"/>
    </xf>
    <xf numFmtId="0" fontId="0" fillId="0" borderId="34" xfId="0" applyFill="1" applyBorder="1" applyAlignment="1" applyProtection="1">
      <alignment horizontal="right"/>
    </xf>
    <xf numFmtId="0" fontId="0" fillId="0" borderId="7" xfId="0" applyFill="1" applyBorder="1" applyAlignment="1" applyProtection="1">
      <alignment horizontal="right"/>
    </xf>
    <xf numFmtId="0" fontId="0" fillId="0" borderId="8" xfId="0" applyFill="1" applyBorder="1" applyAlignment="1" applyProtection="1">
      <alignment horizontal="right"/>
    </xf>
    <xf numFmtId="0" fontId="10" fillId="6" borderId="31" xfId="0" applyFont="1" applyFill="1" applyBorder="1" applyAlignment="1">
      <alignment horizontal="left" vertical="center" wrapText="1"/>
    </xf>
    <xf numFmtId="0" fontId="10" fillId="6" borderId="32" xfId="0" applyFont="1" applyFill="1" applyBorder="1" applyAlignment="1">
      <alignment horizontal="left" vertical="center" wrapText="1"/>
    </xf>
    <xf numFmtId="0" fontId="10" fillId="6" borderId="33" xfId="0" applyFont="1" applyFill="1" applyBorder="1" applyAlignment="1">
      <alignment horizontal="left" vertical="center" wrapText="1"/>
    </xf>
    <xf numFmtId="0" fontId="10" fillId="6" borderId="30" xfId="0" applyFont="1" applyFill="1" applyBorder="1" applyAlignment="1">
      <alignment horizontal="left" vertical="center" wrapText="1"/>
    </xf>
    <xf numFmtId="0" fontId="10" fillId="6" borderId="18" xfId="0" applyFont="1" applyFill="1" applyBorder="1" applyAlignment="1">
      <alignment horizontal="left" vertical="center" wrapText="1"/>
    </xf>
    <xf numFmtId="0" fontId="10" fillId="6" borderId="4" xfId="0" applyFont="1" applyFill="1" applyBorder="1" applyAlignment="1">
      <alignment horizontal="left" vertical="center" wrapText="1"/>
    </xf>
    <xf numFmtId="0" fontId="10" fillId="6" borderId="27" xfId="0" applyFont="1" applyFill="1" applyBorder="1" applyAlignment="1">
      <alignment horizontal="left" vertical="center" wrapText="1"/>
    </xf>
    <xf numFmtId="0" fontId="10" fillId="6" borderId="28" xfId="0" applyFont="1" applyFill="1" applyBorder="1" applyAlignment="1">
      <alignment horizontal="left" vertical="center" wrapText="1"/>
    </xf>
    <xf numFmtId="0" fontId="10" fillId="6" borderId="29" xfId="0" applyFont="1" applyFill="1" applyBorder="1" applyAlignment="1">
      <alignment horizontal="left" vertical="center" wrapText="1"/>
    </xf>
    <xf numFmtId="0" fontId="7" fillId="6" borderId="25" xfId="0" applyFont="1" applyFill="1" applyBorder="1" applyAlignment="1">
      <alignment horizontal="left" vertical="center" wrapText="1"/>
    </xf>
    <xf numFmtId="0" fontId="7" fillId="6" borderId="35" xfId="0" applyFont="1" applyFill="1" applyBorder="1" applyAlignment="1">
      <alignment horizontal="left" vertical="center" wrapText="1"/>
    </xf>
    <xf numFmtId="0" fontId="7" fillId="6" borderId="19" xfId="0" applyFont="1" applyFill="1" applyBorder="1" applyAlignment="1">
      <alignment horizontal="left" vertical="center" wrapText="1"/>
    </xf>
    <xf numFmtId="0" fontId="7" fillId="6" borderId="20" xfId="0" applyFont="1" applyFill="1" applyBorder="1" applyAlignment="1">
      <alignment horizontal="left" vertical="center" wrapText="1"/>
    </xf>
    <xf numFmtId="0" fontId="7" fillId="6" borderId="27" xfId="0" applyFont="1" applyFill="1" applyBorder="1" applyAlignment="1">
      <alignment horizontal="left" vertical="center" wrapText="1"/>
    </xf>
    <xf numFmtId="0" fontId="7" fillId="6" borderId="28" xfId="0" applyFont="1" applyFill="1" applyBorder="1" applyAlignment="1">
      <alignment horizontal="left" vertical="center" wrapText="1"/>
    </xf>
    <xf numFmtId="0" fontId="7" fillId="6" borderId="50" xfId="0" applyFont="1" applyFill="1" applyBorder="1" applyAlignment="1">
      <alignment horizontal="left" vertical="center" wrapText="1"/>
    </xf>
    <xf numFmtId="10" fontId="1" fillId="0" borderId="2" xfId="0" applyNumberFormat="1" applyFont="1" applyBorder="1" applyAlignment="1">
      <alignment horizontal="center" vertical="center" wrapText="1"/>
    </xf>
    <xf numFmtId="0" fontId="0" fillId="0" borderId="2" xfId="0" applyBorder="1" applyAlignment="1">
      <alignment horizontal="center" vertical="center" wrapText="1"/>
    </xf>
    <xf numFmtId="0" fontId="4" fillId="3" borderId="6" xfId="0" applyFont="1" applyFill="1" applyBorder="1" applyAlignment="1"/>
    <xf numFmtId="0" fontId="4" fillId="3" borderId="7" xfId="0" applyFont="1" applyFill="1" applyBorder="1" applyAlignment="1"/>
    <xf numFmtId="0" fontId="4" fillId="3" borderId="8" xfId="0" applyFont="1" applyFill="1" applyBorder="1" applyAlignment="1"/>
    <xf numFmtId="0" fontId="7" fillId="6" borderId="47" xfId="0" applyFont="1" applyFill="1" applyBorder="1" applyAlignment="1">
      <alignment horizontal="left" vertical="center" wrapText="1"/>
    </xf>
    <xf numFmtId="0" fontId="7" fillId="6" borderId="48" xfId="0" applyFont="1" applyFill="1" applyBorder="1" applyAlignment="1">
      <alignment horizontal="left" vertical="center" wrapText="1"/>
    </xf>
    <xf numFmtId="0" fontId="7" fillId="6" borderId="49" xfId="0" applyFont="1" applyFill="1" applyBorder="1" applyAlignment="1">
      <alignment horizontal="left" vertical="center" wrapText="1"/>
    </xf>
    <xf numFmtId="0" fontId="7" fillId="6" borderId="36" xfId="0" applyFont="1" applyFill="1" applyBorder="1" applyAlignment="1">
      <alignment horizontal="left" vertical="center" wrapText="1"/>
    </xf>
    <xf numFmtId="0" fontId="7" fillId="6" borderId="2" xfId="0" applyFont="1" applyFill="1" applyBorder="1" applyAlignment="1">
      <alignment horizontal="left" vertical="center" wrapText="1"/>
    </xf>
    <xf numFmtId="0" fontId="7" fillId="6" borderId="23" xfId="0" applyFont="1" applyFill="1" applyBorder="1" applyAlignment="1">
      <alignment horizontal="left" vertical="center" wrapText="1"/>
    </xf>
    <xf numFmtId="0" fontId="2" fillId="0" borderId="44" xfId="0" applyFont="1" applyBorder="1" applyAlignment="1">
      <alignment horizontal="center" vertical="center" wrapText="1"/>
    </xf>
    <xf numFmtId="0" fontId="0" fillId="0" borderId="45" xfId="0" applyBorder="1" applyAlignment="1">
      <alignment vertical="center" wrapText="1"/>
    </xf>
    <xf numFmtId="0" fontId="0" fillId="0" borderId="46" xfId="0" applyBorder="1" applyAlignment="1">
      <alignment vertical="center" wrapText="1"/>
    </xf>
    <xf numFmtId="0" fontId="8" fillId="6" borderId="29" xfId="0" applyFont="1" applyFill="1" applyBorder="1" applyAlignment="1">
      <alignment horizontal="left" vertical="center" wrapText="1"/>
    </xf>
    <xf numFmtId="0" fontId="8" fillId="6" borderId="19" xfId="0" applyFont="1" applyFill="1" applyBorder="1" applyAlignment="1">
      <alignment horizontal="left" vertical="center" wrapText="1"/>
    </xf>
    <xf numFmtId="0" fontId="8" fillId="6" borderId="20" xfId="0" applyFont="1" applyFill="1" applyBorder="1" applyAlignment="1">
      <alignment horizontal="left" vertical="center" wrapText="1"/>
    </xf>
    <xf numFmtId="0" fontId="7" fillId="6" borderId="31" xfId="0" applyFont="1" applyFill="1" applyBorder="1" applyAlignment="1">
      <alignment horizontal="left" vertical="center" wrapText="1"/>
    </xf>
    <xf numFmtId="0" fontId="7" fillId="6" borderId="32" xfId="0" applyFont="1" applyFill="1" applyBorder="1" applyAlignment="1">
      <alignment horizontal="left" vertical="center" wrapText="1"/>
    </xf>
    <xf numFmtId="0" fontId="7" fillId="6" borderId="51" xfId="0" applyFont="1" applyFill="1" applyBorder="1" applyAlignment="1">
      <alignment horizontal="left" vertical="center" wrapText="1"/>
    </xf>
    <xf numFmtId="0" fontId="1" fillId="0" borderId="19" xfId="0" applyNumberFormat="1" applyFont="1" applyFill="1" applyBorder="1" applyAlignment="1">
      <alignment horizontal="right" vertical="center" wrapText="1"/>
    </xf>
    <xf numFmtId="0" fontId="5" fillId="0" borderId="20" xfId="0" applyNumberFormat="1" applyFont="1" applyFill="1" applyBorder="1" applyAlignment="1">
      <alignment horizontal="right" vertical="center" wrapText="1"/>
    </xf>
    <xf numFmtId="0" fontId="1" fillId="0" borderId="2" xfId="0" applyNumberFormat="1" applyFont="1" applyFill="1" applyBorder="1" applyAlignment="1">
      <alignment horizontal="right" vertical="center" wrapText="1"/>
    </xf>
    <xf numFmtId="0" fontId="5" fillId="0" borderId="23" xfId="0" applyNumberFormat="1" applyFont="1" applyFill="1" applyBorder="1" applyAlignment="1">
      <alignment horizontal="right" vertical="center" wrapText="1"/>
    </xf>
    <xf numFmtId="0" fontId="13" fillId="6" borderId="3" xfId="0" applyFont="1" applyFill="1" applyBorder="1" applyAlignment="1">
      <alignment horizontal="center" vertical="center" wrapText="1"/>
    </xf>
    <xf numFmtId="0" fontId="21" fillId="6" borderId="18" xfId="0" applyFont="1" applyFill="1" applyBorder="1" applyAlignment="1">
      <alignment horizontal="center"/>
    </xf>
    <xf numFmtId="0" fontId="21" fillId="6" borderId="4" xfId="0" applyFont="1" applyFill="1" applyBorder="1" applyAlignment="1">
      <alignment horizontal="center"/>
    </xf>
    <xf numFmtId="0" fontId="22" fillId="6" borderId="27" xfId="0" applyFont="1" applyFill="1" applyBorder="1" applyAlignment="1">
      <alignment horizontal="left" vertical="center" wrapText="1"/>
    </xf>
    <xf numFmtId="0" fontId="22" fillId="6" borderId="28" xfId="0" applyFont="1" applyFill="1" applyBorder="1" applyAlignment="1">
      <alignment horizontal="left" vertical="center" wrapText="1"/>
    </xf>
    <xf numFmtId="0" fontId="22" fillId="6" borderId="50" xfId="0" applyFont="1" applyFill="1" applyBorder="1" applyAlignment="1">
      <alignment horizontal="left" vertical="center" wrapText="1"/>
    </xf>
    <xf numFmtId="0" fontId="13" fillId="6" borderId="35" xfId="0" applyFont="1" applyFill="1" applyBorder="1" applyAlignment="1">
      <alignment horizontal="left" vertical="center" wrapText="1"/>
    </xf>
    <xf numFmtId="0" fontId="21" fillId="6" borderId="19" xfId="0" applyFont="1" applyFill="1" applyBorder="1" applyAlignment="1"/>
    <xf numFmtId="0" fontId="13" fillId="6" borderId="36" xfId="0" applyFont="1" applyFill="1" applyBorder="1" applyAlignment="1">
      <alignment horizontal="left" vertical="center" wrapText="1"/>
    </xf>
    <xf numFmtId="0" fontId="21" fillId="6" borderId="2" xfId="0" applyFont="1" applyFill="1" applyBorder="1" applyAlignment="1"/>
    <xf numFmtId="0" fontId="13" fillId="6" borderId="47" xfId="0" applyFont="1" applyFill="1" applyBorder="1" applyAlignment="1">
      <alignment horizontal="left" vertical="center" wrapText="1"/>
    </xf>
    <xf numFmtId="0" fontId="21" fillId="6" borderId="48" xfId="0" applyFont="1" applyFill="1" applyBorder="1" applyAlignment="1"/>
    <xf numFmtId="0" fontId="1" fillId="0" borderId="48" xfId="0" applyNumberFormat="1" applyFont="1" applyFill="1" applyBorder="1" applyAlignment="1">
      <alignment horizontal="right" vertical="center" wrapText="1"/>
    </xf>
    <xf numFmtId="0" fontId="5" fillId="0" borderId="49" xfId="0" applyNumberFormat="1" applyFont="1" applyFill="1" applyBorder="1" applyAlignment="1">
      <alignment horizontal="right" vertical="center" wrapText="1"/>
    </xf>
    <xf numFmtId="0" fontId="22" fillId="6" borderId="30" xfId="0" applyFont="1" applyFill="1" applyBorder="1" applyAlignment="1">
      <alignment horizontal="left" vertical="center" wrapText="1"/>
    </xf>
    <xf numFmtId="0" fontId="22" fillId="6" borderId="18" xfId="0" applyFont="1" applyFill="1" applyBorder="1" applyAlignment="1">
      <alignment horizontal="left" vertical="center" wrapText="1"/>
    </xf>
    <xf numFmtId="0" fontId="22" fillId="6" borderId="54" xfId="0" applyFont="1" applyFill="1" applyBorder="1" applyAlignment="1">
      <alignment horizontal="left" vertical="center" wrapText="1"/>
    </xf>
    <xf numFmtId="0" fontId="22" fillId="6" borderId="31" xfId="0" applyFont="1" applyFill="1" applyBorder="1" applyAlignment="1">
      <alignment horizontal="left" vertical="center" wrapText="1"/>
    </xf>
    <xf numFmtId="0" fontId="22" fillId="6" borderId="32" xfId="0" applyFont="1" applyFill="1" applyBorder="1" applyAlignment="1">
      <alignment horizontal="left" vertical="center" wrapText="1"/>
    </xf>
    <xf numFmtId="0" fontId="22" fillId="6" borderId="51" xfId="0" applyFont="1" applyFill="1" applyBorder="1" applyAlignment="1">
      <alignment horizontal="left" vertical="center" wrapText="1"/>
    </xf>
    <xf numFmtId="0" fontId="13" fillId="6" borderId="24" xfId="0" applyFont="1" applyFill="1" applyBorder="1" applyAlignment="1">
      <alignment horizontal="center" vertical="center" wrapText="1"/>
    </xf>
    <xf numFmtId="0" fontId="13" fillId="6" borderId="25" xfId="0" applyFont="1" applyFill="1" applyBorder="1" applyAlignment="1">
      <alignment horizontal="center" vertical="center" wrapText="1"/>
    </xf>
    <xf numFmtId="0" fontId="13" fillId="6" borderId="26" xfId="0" applyFont="1" applyFill="1" applyBorder="1" applyAlignment="1">
      <alignment horizontal="center" vertical="center" wrapText="1"/>
    </xf>
    <xf numFmtId="0" fontId="13" fillId="6" borderId="6" xfId="0" applyFont="1" applyFill="1" applyBorder="1" applyAlignment="1">
      <alignment horizontal="right"/>
    </xf>
    <xf numFmtId="0" fontId="13" fillId="6" borderId="7" xfId="0" applyFont="1" applyFill="1" applyBorder="1" applyAlignment="1">
      <alignment horizontal="right"/>
    </xf>
    <xf numFmtId="0" fontId="2" fillId="0" borderId="6"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43" xfId="0" applyFont="1" applyFill="1" applyBorder="1" applyAlignment="1">
      <alignment horizontal="left" vertical="center" wrapText="1"/>
    </xf>
    <xf numFmtId="0" fontId="2" fillId="4" borderId="5" xfId="0" applyFont="1" applyFill="1" applyBorder="1" applyAlignment="1">
      <alignment horizontal="left" vertical="center" wrapText="1"/>
    </xf>
    <xf numFmtId="0" fontId="13" fillId="6" borderId="27" xfId="0" applyFont="1" applyFill="1" applyBorder="1" applyAlignment="1">
      <alignment horizontal="left" vertical="center" wrapText="1"/>
    </xf>
    <xf numFmtId="0" fontId="13" fillId="6" borderId="29" xfId="0" applyFont="1" applyFill="1" applyBorder="1" applyAlignment="1">
      <alignment horizontal="left" vertical="center" wrapText="1"/>
    </xf>
    <xf numFmtId="0" fontId="2" fillId="0" borderId="30"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1" xfId="0" applyFont="1" applyFill="1" applyBorder="1" applyAlignment="1">
      <alignment horizontal="left" vertical="center" wrapText="1"/>
    </xf>
    <xf numFmtId="0" fontId="2" fillId="0" borderId="33" xfId="0" applyFont="1" applyFill="1" applyBorder="1" applyAlignment="1">
      <alignment horizontal="left" vertical="center" wrapText="1"/>
    </xf>
    <xf numFmtId="0" fontId="5" fillId="0" borderId="7" xfId="0" applyFont="1" applyBorder="1" applyAlignment="1">
      <alignment horizontal="right"/>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xdr:colOff>
      <xdr:row>0</xdr:row>
      <xdr:rowOff>1</xdr:rowOff>
    </xdr:from>
    <xdr:to>
      <xdr:col>4</xdr:col>
      <xdr:colOff>571500</xdr:colOff>
      <xdr:row>3</xdr:row>
      <xdr:rowOff>5208</xdr:rowOff>
    </xdr:to>
    <xdr:pic>
      <xdr:nvPicPr>
        <xdr:cNvPr id="2" name="1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1" y="1"/>
          <a:ext cx="3028949" cy="5767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0</xdr:row>
      <xdr:rowOff>1</xdr:rowOff>
    </xdr:from>
    <xdr:to>
      <xdr:col>3</xdr:col>
      <xdr:colOff>108162</xdr:colOff>
      <xdr:row>4</xdr:row>
      <xdr:rowOff>35845</xdr:rowOff>
    </xdr:to>
    <xdr:pic>
      <xdr:nvPicPr>
        <xdr:cNvPr id="7" name="6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 y="1"/>
          <a:ext cx="3574676" cy="68061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9"/>
  <sheetViews>
    <sheetView workbookViewId="0">
      <selection activeCell="D30" sqref="D30"/>
    </sheetView>
  </sheetViews>
  <sheetFormatPr baseColWidth="10" defaultRowHeight="15" x14ac:dyDescent="0.25"/>
  <cols>
    <col min="1" max="1" width="11.42578125" style="12"/>
    <col min="2" max="3" width="11.42578125" style="11"/>
  </cols>
  <sheetData>
    <row r="1" spans="1:15" s="36" customFormat="1" ht="18.75" x14ac:dyDescent="0.3">
      <c r="A1" s="120" t="s">
        <v>40</v>
      </c>
      <c r="B1" s="100"/>
      <c r="C1" s="100"/>
      <c r="D1" s="100"/>
      <c r="E1" s="100"/>
      <c r="F1" s="100"/>
      <c r="G1" s="100"/>
      <c r="H1" s="100"/>
      <c r="I1" s="100"/>
      <c r="J1" s="100"/>
      <c r="K1" s="100"/>
      <c r="L1" s="100"/>
      <c r="M1" s="101"/>
    </row>
    <row r="2" spans="1:15" ht="15.75" x14ac:dyDescent="0.25">
      <c r="A2" s="37"/>
      <c r="B2" s="38"/>
      <c r="C2" s="38"/>
      <c r="D2" s="39"/>
      <c r="E2" s="39"/>
      <c r="F2" s="39"/>
      <c r="G2" s="39"/>
      <c r="H2" s="39"/>
    </row>
    <row r="3" spans="1:15" ht="18.75" customHeight="1" x14ac:dyDescent="0.25">
      <c r="A3" s="98" t="s">
        <v>56</v>
      </c>
      <c r="B3" s="99"/>
      <c r="C3" s="99"/>
      <c r="D3" s="99"/>
      <c r="E3" s="99"/>
      <c r="F3" s="99"/>
      <c r="G3" s="99"/>
      <c r="H3" s="99"/>
      <c r="I3" s="99"/>
      <c r="J3" s="100"/>
      <c r="K3" s="100"/>
      <c r="L3" s="100"/>
      <c r="M3" s="101"/>
    </row>
    <row r="4" spans="1:15" ht="21.75" customHeight="1" x14ac:dyDescent="0.25">
      <c r="A4" s="121" t="s">
        <v>57</v>
      </c>
      <c r="B4" s="122"/>
      <c r="C4" s="122"/>
      <c r="D4" s="122"/>
      <c r="E4" s="122"/>
      <c r="F4" s="122"/>
      <c r="G4" s="122"/>
      <c r="H4" s="122"/>
      <c r="I4" s="122"/>
      <c r="J4" s="46"/>
      <c r="K4" s="46"/>
      <c r="L4" s="46"/>
      <c r="M4" s="47"/>
    </row>
    <row r="5" spans="1:15" ht="21.75" customHeight="1" x14ac:dyDescent="0.25">
      <c r="A5" s="108" t="s">
        <v>47</v>
      </c>
      <c r="B5" s="118"/>
      <c r="C5" s="118"/>
      <c r="D5" s="118"/>
      <c r="E5" s="118"/>
      <c r="F5" s="118"/>
      <c r="G5" s="118"/>
      <c r="H5" s="118"/>
      <c r="I5" s="118"/>
      <c r="J5" s="20"/>
      <c r="K5" s="20"/>
      <c r="L5" s="20"/>
      <c r="M5" s="48"/>
    </row>
    <row r="6" spans="1:15" ht="21.75" customHeight="1" x14ac:dyDescent="0.25">
      <c r="A6" s="108" t="s">
        <v>74</v>
      </c>
      <c r="B6" s="118"/>
      <c r="C6" s="118"/>
      <c r="D6" s="118"/>
      <c r="E6" s="118"/>
      <c r="F6" s="118"/>
      <c r="G6" s="118"/>
      <c r="H6" s="118"/>
      <c r="I6" s="118"/>
      <c r="J6" s="118"/>
      <c r="K6" s="118"/>
      <c r="L6" s="118"/>
      <c r="M6" s="119"/>
      <c r="N6" s="39"/>
      <c r="O6" s="39"/>
    </row>
    <row r="7" spans="1:15" ht="36" customHeight="1" x14ac:dyDescent="0.25">
      <c r="A7" s="108" t="s">
        <v>58</v>
      </c>
      <c r="B7" s="109"/>
      <c r="C7" s="109"/>
      <c r="D7" s="109"/>
      <c r="E7" s="109"/>
      <c r="F7" s="109"/>
      <c r="G7" s="109"/>
      <c r="H7" s="109"/>
      <c r="I7" s="109"/>
      <c r="J7" s="109"/>
      <c r="K7" s="109"/>
      <c r="L7" s="109"/>
      <c r="M7" s="110"/>
    </row>
    <row r="8" spans="1:15" ht="27.75" customHeight="1" x14ac:dyDescent="0.25">
      <c r="A8" s="108" t="s">
        <v>48</v>
      </c>
      <c r="B8" s="118"/>
      <c r="C8" s="118"/>
      <c r="D8" s="118"/>
      <c r="E8" s="118"/>
      <c r="F8" s="118"/>
      <c r="G8" s="118"/>
      <c r="H8" s="118"/>
      <c r="I8" s="118"/>
      <c r="J8" s="118"/>
      <c r="K8" s="118"/>
      <c r="L8" s="118"/>
      <c r="M8" s="119"/>
    </row>
    <row r="9" spans="1:15" ht="49.5" customHeight="1" x14ac:dyDescent="0.25">
      <c r="A9" s="108" t="s">
        <v>49</v>
      </c>
      <c r="B9" s="109"/>
      <c r="C9" s="109"/>
      <c r="D9" s="109"/>
      <c r="E9" s="109"/>
      <c r="F9" s="109"/>
      <c r="G9" s="109"/>
      <c r="H9" s="109"/>
      <c r="I9" s="109"/>
      <c r="J9" s="109"/>
      <c r="K9" s="109"/>
      <c r="L9" s="109"/>
      <c r="M9" s="110"/>
    </row>
    <row r="10" spans="1:15" x14ac:dyDescent="0.25">
      <c r="A10" s="111" t="s">
        <v>59</v>
      </c>
      <c r="B10" s="109"/>
      <c r="C10" s="109"/>
      <c r="D10" s="109"/>
      <c r="E10" s="109"/>
      <c r="F10" s="109"/>
      <c r="G10" s="109"/>
      <c r="H10" s="109"/>
      <c r="I10" s="109"/>
      <c r="J10" s="109"/>
      <c r="K10" s="109"/>
      <c r="L10" s="109"/>
      <c r="M10" s="110"/>
    </row>
    <row r="11" spans="1:15" ht="21" customHeight="1" x14ac:dyDescent="0.25">
      <c r="A11" s="111" t="s">
        <v>60</v>
      </c>
      <c r="B11" s="109"/>
      <c r="C11" s="109"/>
      <c r="D11" s="109"/>
      <c r="E11" s="109"/>
      <c r="F11" s="109"/>
      <c r="G11" s="109"/>
      <c r="H11" s="109"/>
      <c r="I11" s="109"/>
      <c r="J11" s="109"/>
      <c r="K11" s="109"/>
      <c r="L11" s="109"/>
      <c r="M11" s="110"/>
    </row>
    <row r="12" spans="1:15" ht="6.75" customHeight="1" x14ac:dyDescent="0.25">
      <c r="A12" s="112"/>
      <c r="B12" s="113"/>
      <c r="C12" s="113"/>
      <c r="D12" s="113"/>
      <c r="E12" s="113"/>
      <c r="F12" s="113"/>
      <c r="G12" s="113"/>
      <c r="H12" s="113"/>
      <c r="I12" s="113"/>
      <c r="J12" s="113"/>
      <c r="K12" s="113"/>
      <c r="L12" s="113"/>
      <c r="M12" s="114"/>
    </row>
    <row r="13" spans="1:15" x14ac:dyDescent="0.25">
      <c r="A13" s="115" t="s">
        <v>61</v>
      </c>
      <c r="B13" s="116"/>
      <c r="C13" s="116"/>
      <c r="D13" s="116"/>
      <c r="E13" s="116"/>
      <c r="F13" s="116"/>
      <c r="G13" s="116"/>
      <c r="H13" s="116"/>
      <c r="I13" s="116"/>
      <c r="J13" s="116"/>
      <c r="K13" s="116"/>
      <c r="L13" s="116"/>
      <c r="M13" s="117"/>
    </row>
    <row r="14" spans="1:15" ht="15.75" x14ac:dyDescent="0.25">
      <c r="A14" s="37"/>
      <c r="B14" s="38"/>
      <c r="C14" s="38"/>
      <c r="D14" s="39"/>
      <c r="E14" s="39"/>
      <c r="F14" s="39"/>
      <c r="G14" s="39"/>
      <c r="H14" s="39"/>
    </row>
    <row r="15" spans="1:15" ht="21.75" customHeight="1" x14ac:dyDescent="0.25">
      <c r="A15" s="98" t="s">
        <v>62</v>
      </c>
      <c r="B15" s="99"/>
      <c r="C15" s="99"/>
      <c r="D15" s="99"/>
      <c r="E15" s="99"/>
      <c r="F15" s="99"/>
      <c r="G15" s="99"/>
      <c r="H15" s="99"/>
      <c r="I15" s="99"/>
      <c r="J15" s="100"/>
      <c r="K15" s="100"/>
      <c r="L15" s="100"/>
      <c r="M15" s="101"/>
    </row>
    <row r="16" spans="1:15" s="45" customFormat="1" ht="48.75" customHeight="1" x14ac:dyDescent="0.25">
      <c r="A16" s="102" t="s">
        <v>65</v>
      </c>
      <c r="B16" s="103"/>
      <c r="C16" s="103"/>
      <c r="D16" s="103"/>
      <c r="E16" s="103"/>
      <c r="F16" s="103"/>
      <c r="G16" s="103"/>
      <c r="H16" s="103"/>
      <c r="I16" s="103"/>
      <c r="J16" s="103"/>
      <c r="K16" s="103"/>
      <c r="L16" s="103"/>
      <c r="M16" s="104"/>
    </row>
    <row r="17" spans="1:13" ht="15.75" x14ac:dyDescent="0.25">
      <c r="A17" s="37"/>
      <c r="B17" s="38"/>
      <c r="C17" s="38"/>
      <c r="D17" s="39"/>
      <c r="E17" s="39"/>
      <c r="F17" s="39"/>
      <c r="G17" s="39"/>
      <c r="H17" s="39"/>
    </row>
    <row r="18" spans="1:13" ht="15" customHeight="1" x14ac:dyDescent="0.25">
      <c r="A18" s="98" t="s">
        <v>63</v>
      </c>
      <c r="B18" s="99"/>
      <c r="C18" s="99"/>
      <c r="D18" s="99"/>
      <c r="E18" s="99"/>
      <c r="F18" s="99"/>
      <c r="G18" s="99"/>
      <c r="H18" s="99"/>
      <c r="I18" s="99"/>
      <c r="J18" s="100"/>
      <c r="K18" s="100"/>
      <c r="L18" s="100"/>
      <c r="M18" s="101"/>
    </row>
    <row r="19" spans="1:13" ht="55.5" customHeight="1" x14ac:dyDescent="0.3">
      <c r="A19" s="105" t="s">
        <v>64</v>
      </c>
      <c r="B19" s="106"/>
      <c r="C19" s="106"/>
      <c r="D19" s="106"/>
      <c r="E19" s="106"/>
      <c r="F19" s="106"/>
      <c r="G19" s="106"/>
      <c r="H19" s="106"/>
      <c r="I19" s="106"/>
      <c r="J19" s="106"/>
      <c r="K19" s="106"/>
      <c r="L19" s="106"/>
      <c r="M19" s="107"/>
    </row>
  </sheetData>
  <sheetProtection password="F39C" sheet="1" objects="1" scenarios="1"/>
  <mergeCells count="16">
    <mergeCell ref="A8:M8"/>
    <mergeCell ref="A7:M7"/>
    <mergeCell ref="A1:M1"/>
    <mergeCell ref="A3:M3"/>
    <mergeCell ref="A4:I4"/>
    <mergeCell ref="A5:I5"/>
    <mergeCell ref="A6:M6"/>
    <mergeCell ref="A15:M15"/>
    <mergeCell ref="A16:M16"/>
    <mergeCell ref="A18:M18"/>
    <mergeCell ref="A19:M19"/>
    <mergeCell ref="A9:M9"/>
    <mergeCell ref="A10:M10"/>
    <mergeCell ref="A11:M11"/>
    <mergeCell ref="A12:M12"/>
    <mergeCell ref="A13:M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43"/>
  <sheetViews>
    <sheetView view="pageBreakPreview" zoomScale="115" zoomScaleNormal="100" zoomScaleSheetLayoutView="115" workbookViewId="0">
      <selection activeCell="C2" sqref="C2:E2"/>
    </sheetView>
  </sheetViews>
  <sheetFormatPr baseColWidth="10" defaultRowHeight="12.75" x14ac:dyDescent="0.2"/>
  <cols>
    <col min="1" max="1" width="2.7109375" style="10" customWidth="1"/>
    <col min="2" max="2" width="39" style="10" customWidth="1"/>
    <col min="3" max="3" width="28.5703125" style="10" customWidth="1"/>
    <col min="4" max="4" width="34" style="10" customWidth="1"/>
    <col min="5" max="5" width="30.5703125" style="10" customWidth="1"/>
    <col min="6" max="6" width="34" style="10" customWidth="1"/>
    <col min="7" max="7" width="34.140625" style="10" customWidth="1"/>
    <col min="8" max="9" width="11.42578125" style="10" customWidth="1"/>
    <col min="10" max="16384" width="11.42578125" style="10"/>
  </cols>
  <sheetData>
    <row r="1" spans="2:7" ht="13.5" thickBot="1" x14ac:dyDescent="0.25">
      <c r="B1" s="78"/>
      <c r="C1" s="78"/>
      <c r="D1" s="78"/>
      <c r="E1" s="78"/>
      <c r="F1" s="78"/>
      <c r="G1" s="78"/>
    </row>
    <row r="2" spans="2:7" ht="13.5" thickBot="1" x14ac:dyDescent="0.25">
      <c r="B2" s="74" t="s">
        <v>36</v>
      </c>
      <c r="C2" s="129" t="s">
        <v>82</v>
      </c>
      <c r="D2" s="129"/>
      <c r="E2" s="129"/>
      <c r="F2" s="78"/>
      <c r="G2" s="78"/>
    </row>
    <row r="3" spans="2:7" ht="13.5" thickBot="1" x14ac:dyDescent="0.25">
      <c r="B3" s="74" t="s">
        <v>35</v>
      </c>
      <c r="C3" s="129" t="s">
        <v>83</v>
      </c>
      <c r="D3" s="129"/>
      <c r="E3" s="129"/>
      <c r="F3" s="78"/>
      <c r="G3" s="78"/>
    </row>
    <row r="4" spans="2:7" ht="13.5" thickBot="1" x14ac:dyDescent="0.25">
      <c r="B4" s="58" t="s">
        <v>37</v>
      </c>
      <c r="C4" s="129" t="s">
        <v>84</v>
      </c>
      <c r="D4" s="129"/>
      <c r="E4" s="129"/>
      <c r="F4" s="78"/>
      <c r="G4" s="78"/>
    </row>
    <row r="5" spans="2:7" ht="9" customHeight="1" x14ac:dyDescent="0.2">
      <c r="B5" s="78"/>
      <c r="C5" s="78"/>
      <c r="D5" s="78"/>
      <c r="E5" s="78"/>
      <c r="F5" s="78"/>
      <c r="G5" s="78"/>
    </row>
    <row r="6" spans="2:7" ht="13.5" thickBot="1" x14ac:dyDescent="0.25">
      <c r="B6" s="79"/>
    </row>
    <row r="7" spans="2:7" ht="13.5" thickBot="1" x14ac:dyDescent="0.25">
      <c r="B7" s="126" t="s">
        <v>70</v>
      </c>
      <c r="C7" s="127"/>
      <c r="D7" s="127"/>
      <c r="E7" s="127"/>
      <c r="F7" s="127"/>
      <c r="G7" s="128"/>
    </row>
    <row r="8" spans="2:7" ht="13.5" thickBot="1" x14ac:dyDescent="0.25">
      <c r="B8" s="80"/>
    </row>
    <row r="9" spans="2:7" ht="27.75" customHeight="1" thickBot="1" x14ac:dyDescent="0.25">
      <c r="B9" s="40" t="s">
        <v>38</v>
      </c>
      <c r="C9" s="41" t="s">
        <v>50</v>
      </c>
      <c r="D9" s="41" t="s">
        <v>51</v>
      </c>
    </row>
    <row r="10" spans="2:7" s="83" customFormat="1" ht="13.5" thickBot="1" x14ac:dyDescent="0.25">
      <c r="B10" s="81" t="s">
        <v>30</v>
      </c>
      <c r="C10" s="82"/>
      <c r="D10" s="82"/>
    </row>
    <row r="11" spans="2:7" s="83" customFormat="1" ht="13.5" thickBot="1" x14ac:dyDescent="0.25">
      <c r="B11" s="81" t="s">
        <v>30</v>
      </c>
      <c r="C11" s="82" t="s">
        <v>30</v>
      </c>
      <c r="D11" s="82" t="s">
        <v>30</v>
      </c>
    </row>
    <row r="12" spans="2:7" s="83" customFormat="1" ht="13.5" thickBot="1" x14ac:dyDescent="0.25">
      <c r="B12" s="81"/>
      <c r="C12" s="82"/>
      <c r="D12" s="82"/>
    </row>
    <row r="13" spans="2:7" s="83" customFormat="1" ht="13.5" thickBot="1" x14ac:dyDescent="0.25">
      <c r="B13" s="81"/>
      <c r="C13" s="82"/>
      <c r="D13" s="82"/>
    </row>
    <row r="14" spans="2:7" ht="10.5" customHeight="1" x14ac:dyDescent="0.2">
      <c r="B14" s="84"/>
    </row>
    <row r="15" spans="2:7" ht="13.5" customHeight="1" thickBot="1" x14ac:dyDescent="0.25">
      <c r="B15" s="79"/>
    </row>
    <row r="16" spans="2:7" ht="13.5" thickBot="1" x14ac:dyDescent="0.25">
      <c r="B16" s="126" t="s">
        <v>71</v>
      </c>
      <c r="C16" s="127"/>
      <c r="D16" s="127"/>
      <c r="E16" s="127"/>
      <c r="F16" s="127"/>
      <c r="G16" s="128"/>
    </row>
    <row r="17" spans="2:7" ht="13.5" thickBot="1" x14ac:dyDescent="0.25">
      <c r="B17" s="79"/>
    </row>
    <row r="18" spans="2:7" ht="27" customHeight="1" thickBot="1" x14ac:dyDescent="0.25">
      <c r="B18" s="40" t="s">
        <v>41</v>
      </c>
      <c r="C18" s="41" t="s">
        <v>42</v>
      </c>
      <c r="D18" s="41" t="s">
        <v>43</v>
      </c>
      <c r="E18" s="41" t="s">
        <v>44</v>
      </c>
      <c r="F18" s="41" t="s">
        <v>45</v>
      </c>
      <c r="G18" s="41" t="s">
        <v>46</v>
      </c>
    </row>
    <row r="19" spans="2:7" s="83" customFormat="1" ht="13.5" thickBot="1" x14ac:dyDescent="0.25">
      <c r="B19" s="81"/>
      <c r="C19" s="82"/>
      <c r="D19" s="82"/>
      <c r="E19" s="82"/>
      <c r="F19" s="82"/>
      <c r="G19" s="85">
        <v>1</v>
      </c>
    </row>
    <row r="20" spans="2:7" s="83" customFormat="1" ht="13.5" thickBot="1" x14ac:dyDescent="0.25">
      <c r="B20" s="81"/>
      <c r="C20" s="82"/>
      <c r="D20" s="82"/>
      <c r="E20" s="82"/>
      <c r="F20" s="82"/>
      <c r="G20" s="85"/>
    </row>
    <row r="21" spans="2:7" s="83" customFormat="1" ht="13.5" thickBot="1" x14ac:dyDescent="0.25">
      <c r="B21" s="81"/>
      <c r="C21" s="82"/>
      <c r="D21" s="82"/>
      <c r="E21" s="82"/>
      <c r="F21" s="82"/>
      <c r="G21" s="85"/>
    </row>
    <row r="22" spans="2:7" s="83" customFormat="1" ht="13.5" thickBot="1" x14ac:dyDescent="0.25">
      <c r="B22" s="81" t="s">
        <v>30</v>
      </c>
      <c r="C22" s="82"/>
      <c r="D22" s="82"/>
      <c r="E22" s="82"/>
      <c r="F22" s="82"/>
      <c r="G22" s="85"/>
    </row>
    <row r="23" spans="2:7" s="83" customFormat="1" ht="13.5" thickBot="1" x14ac:dyDescent="0.25">
      <c r="B23" s="81" t="s">
        <v>30</v>
      </c>
      <c r="C23" s="82"/>
      <c r="D23" s="82"/>
      <c r="E23" s="82"/>
      <c r="F23" s="82"/>
      <c r="G23" s="85"/>
    </row>
    <row r="24" spans="2:7" s="83" customFormat="1" ht="13.5" thickBot="1" x14ac:dyDescent="0.25">
      <c r="B24" s="81"/>
      <c r="C24" s="82"/>
      <c r="D24" s="82"/>
      <c r="E24" s="82"/>
      <c r="F24" s="82"/>
      <c r="G24" s="85"/>
    </row>
    <row r="25" spans="2:7" s="83" customFormat="1" ht="21.75" customHeight="1" thickBot="1" x14ac:dyDescent="0.25">
      <c r="B25" s="81"/>
      <c r="C25" s="82"/>
      <c r="D25" s="82"/>
      <c r="E25" s="82"/>
      <c r="F25" s="82"/>
      <c r="G25" s="85"/>
    </row>
    <row r="26" spans="2:7" ht="21.75" customHeight="1" thickBot="1" x14ac:dyDescent="0.25">
      <c r="B26" s="86" t="s">
        <v>1</v>
      </c>
      <c r="C26" s="87"/>
      <c r="D26" s="87"/>
      <c r="E26" s="88"/>
      <c r="F26" s="89">
        <f>SUM(F19:F25)</f>
        <v>0</v>
      </c>
      <c r="G26" s="90">
        <f>SUM(G19:G25)</f>
        <v>1</v>
      </c>
    </row>
    <row r="27" spans="2:7" ht="10.5" customHeight="1" x14ac:dyDescent="0.2">
      <c r="B27" s="35"/>
    </row>
    <row r="28" spans="2:7" ht="15.75" customHeight="1" thickBot="1" x14ac:dyDescent="0.25">
      <c r="B28" s="35"/>
    </row>
    <row r="29" spans="2:7" ht="15.75" customHeight="1" thickBot="1" x14ac:dyDescent="0.25">
      <c r="B29" s="91" t="s">
        <v>55</v>
      </c>
      <c r="C29" s="92"/>
      <c r="D29" s="92"/>
      <c r="E29" s="92"/>
      <c r="F29" s="92"/>
      <c r="G29" s="93"/>
    </row>
    <row r="30" spans="2:7" ht="13.5" thickBot="1" x14ac:dyDescent="0.25">
      <c r="B30" s="79"/>
    </row>
    <row r="31" spans="2:7" s="44" customFormat="1" ht="31.5" customHeight="1" thickBot="1" x14ac:dyDescent="0.25">
      <c r="B31" s="42" t="s">
        <v>52</v>
      </c>
      <c r="C31" s="43" t="s">
        <v>53</v>
      </c>
      <c r="D31" s="43" t="s">
        <v>73</v>
      </c>
      <c r="E31" s="43" t="s">
        <v>54</v>
      </c>
    </row>
    <row r="32" spans="2:7" s="83" customFormat="1" ht="13.5" thickBot="1" x14ac:dyDescent="0.25">
      <c r="B32" s="81"/>
      <c r="C32" s="82"/>
      <c r="D32" s="82"/>
      <c r="E32" s="85">
        <v>1</v>
      </c>
    </row>
    <row r="33" spans="2:5" s="83" customFormat="1" ht="13.5" thickBot="1" x14ac:dyDescent="0.25">
      <c r="B33" s="81"/>
      <c r="C33" s="82"/>
      <c r="D33" s="82"/>
      <c r="E33" s="85"/>
    </row>
    <row r="34" spans="2:5" s="83" customFormat="1" ht="13.5" thickBot="1" x14ac:dyDescent="0.25">
      <c r="B34" s="81"/>
      <c r="C34" s="82"/>
      <c r="D34" s="82"/>
      <c r="E34" s="85"/>
    </row>
    <row r="35" spans="2:5" s="83" customFormat="1" ht="13.5" thickBot="1" x14ac:dyDescent="0.25">
      <c r="B35" s="81"/>
      <c r="C35" s="82"/>
      <c r="D35" s="82"/>
      <c r="E35" s="85"/>
    </row>
    <row r="36" spans="2:5" s="83" customFormat="1" ht="13.5" thickBot="1" x14ac:dyDescent="0.25">
      <c r="B36" s="81"/>
      <c r="C36" s="82"/>
      <c r="D36" s="82"/>
      <c r="E36" s="85"/>
    </row>
    <row r="37" spans="2:5" s="83" customFormat="1" ht="13.5" thickBot="1" x14ac:dyDescent="0.25">
      <c r="B37" s="81"/>
      <c r="C37" s="82"/>
      <c r="D37" s="82"/>
      <c r="E37" s="85"/>
    </row>
    <row r="38" spans="2:5" s="83" customFormat="1" ht="13.5" thickBot="1" x14ac:dyDescent="0.25">
      <c r="B38" s="81"/>
      <c r="C38" s="82"/>
      <c r="D38" s="82"/>
      <c r="E38" s="85"/>
    </row>
    <row r="39" spans="2:5" s="83" customFormat="1" ht="13.5" thickBot="1" x14ac:dyDescent="0.25">
      <c r="B39" s="123" t="s">
        <v>1</v>
      </c>
      <c r="C39" s="124"/>
      <c r="D39" s="125"/>
      <c r="E39" s="94">
        <f>SUM(E32:E38)</f>
        <v>1</v>
      </c>
    </row>
    <row r="40" spans="2:5" x14ac:dyDescent="0.2">
      <c r="B40" s="79"/>
    </row>
    <row r="41" spans="2:5" x14ac:dyDescent="0.2">
      <c r="B41" s="35" t="s">
        <v>75</v>
      </c>
      <c r="C41" s="35"/>
      <c r="D41" s="35"/>
      <c r="E41" s="35"/>
    </row>
    <row r="42" spans="2:5" ht="13.5" thickBot="1" x14ac:dyDescent="0.25">
      <c r="B42" s="79"/>
    </row>
    <row r="43" spans="2:5" ht="13.5" thickBot="1" x14ac:dyDescent="0.25">
      <c r="B43" s="95" t="s">
        <v>31</v>
      </c>
      <c r="C43" s="96" t="str">
        <f>+IF((G26-E39)=0,"CORRECTO","ERRONEO")</f>
        <v>CORRECTO</v>
      </c>
    </row>
  </sheetData>
  <mergeCells count="6">
    <mergeCell ref="B39:D39"/>
    <mergeCell ref="B7:G7"/>
    <mergeCell ref="B16:G16"/>
    <mergeCell ref="C2:E2"/>
    <mergeCell ref="C3:E3"/>
    <mergeCell ref="C4:E4"/>
  </mergeCells>
  <pageMargins left="0.25" right="0.25" top="0.75" bottom="0.75" header="0.3" footer="0.3"/>
  <pageSetup paperSize="9"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W24"/>
  <sheetViews>
    <sheetView view="pageBreakPreview" zoomScale="145" zoomScaleNormal="100" zoomScaleSheetLayoutView="145" workbookViewId="0">
      <selection activeCell="B15" sqref="B15:H15"/>
    </sheetView>
  </sheetViews>
  <sheetFormatPr baseColWidth="10" defaultRowHeight="15" x14ac:dyDescent="0.25"/>
  <cols>
    <col min="1" max="1" width="3.7109375" customWidth="1"/>
    <col min="7" max="7" width="32.28515625" customWidth="1"/>
    <col min="8" max="8" width="13.85546875" customWidth="1"/>
    <col min="9" max="9" width="17.28515625" customWidth="1"/>
    <col min="10" max="10" width="5.140625" customWidth="1"/>
    <col min="11" max="11" width="12.7109375" customWidth="1"/>
    <col min="12" max="12" width="3" customWidth="1"/>
    <col min="13" max="13" width="12.42578125" style="8" hidden="1" customWidth="1"/>
    <col min="14" max="14" width="10.140625" customWidth="1"/>
    <col min="15" max="15" width="48" customWidth="1"/>
  </cols>
  <sheetData>
    <row r="4" spans="1:23" ht="8.25" customHeight="1" thickBot="1" x14ac:dyDescent="0.3"/>
    <row r="5" spans="1:23" ht="15" customHeight="1" thickBot="1" x14ac:dyDescent="0.3">
      <c r="B5" s="142" t="s">
        <v>36</v>
      </c>
      <c r="C5" s="143"/>
      <c r="D5" s="143"/>
      <c r="E5" s="144"/>
      <c r="F5" s="133" t="str">
        <f>'HOJA 1-CENTROS DE TRABAJO'!C2</f>
        <v>EJEMPLO1</v>
      </c>
      <c r="G5" s="134"/>
      <c r="H5" s="134"/>
      <c r="I5" s="135"/>
      <c r="O5" s="27"/>
    </row>
    <row r="6" spans="1:23" ht="15" customHeight="1" thickBot="1" x14ac:dyDescent="0.3">
      <c r="B6" s="139" t="s">
        <v>35</v>
      </c>
      <c r="C6" s="140"/>
      <c r="D6" s="140"/>
      <c r="E6" s="141"/>
      <c r="F6" s="133" t="str">
        <f>'HOJA 1-CENTROS DE TRABAJO'!C3</f>
        <v>EJEMPLO2</v>
      </c>
      <c r="G6" s="134"/>
      <c r="H6" s="134"/>
      <c r="I6" s="135"/>
      <c r="O6" s="27"/>
    </row>
    <row r="7" spans="1:23" ht="15" customHeight="1" thickBot="1" x14ac:dyDescent="0.3">
      <c r="B7" s="136" t="s">
        <v>37</v>
      </c>
      <c r="C7" s="137"/>
      <c r="D7" s="137"/>
      <c r="E7" s="138"/>
      <c r="F7" s="133" t="str">
        <f>'HOJA 1-CENTROS DE TRABAJO'!C4</f>
        <v>EJEMPLO3</v>
      </c>
      <c r="G7" s="134"/>
      <c r="H7" s="134"/>
      <c r="I7" s="135"/>
    </row>
    <row r="8" spans="1:23" ht="9" customHeight="1" x14ac:dyDescent="0.25"/>
    <row r="9" spans="1:23" ht="7.5" customHeight="1" thickBot="1" x14ac:dyDescent="0.3"/>
    <row r="10" spans="1:23" ht="19.5" customHeight="1" thickBot="1" x14ac:dyDescent="0.3">
      <c r="B10" s="1"/>
      <c r="C10" s="1"/>
      <c r="D10" s="1"/>
      <c r="E10" s="1"/>
      <c r="F10" s="1"/>
      <c r="G10" s="1"/>
      <c r="H10" s="1"/>
      <c r="I10" s="1"/>
      <c r="J10" s="1"/>
      <c r="K10" s="18" t="s">
        <v>26</v>
      </c>
      <c r="L10" s="1"/>
      <c r="M10" s="14" t="s">
        <v>27</v>
      </c>
      <c r="N10" s="1"/>
      <c r="O10" s="1"/>
      <c r="P10" s="1"/>
      <c r="Q10" s="1"/>
      <c r="R10" s="1"/>
      <c r="S10" s="1"/>
      <c r="T10" s="1"/>
      <c r="U10" s="1"/>
      <c r="V10" s="1"/>
    </row>
    <row r="11" spans="1:23" ht="7.5" customHeight="1" thickBot="1" x14ac:dyDescent="0.3">
      <c r="A11" s="20"/>
      <c r="B11" s="1"/>
      <c r="C11" s="1"/>
      <c r="D11" s="1"/>
      <c r="E11" s="1"/>
      <c r="F11" s="1"/>
      <c r="G11" s="1"/>
      <c r="H11" s="1"/>
      <c r="I11" s="1"/>
      <c r="J11" s="1"/>
      <c r="K11" s="1"/>
      <c r="L11" s="1"/>
      <c r="M11" s="2"/>
      <c r="N11" s="1"/>
      <c r="O11" s="1"/>
      <c r="P11" s="1"/>
      <c r="Q11" s="1"/>
      <c r="R11" s="1"/>
      <c r="S11" s="1"/>
      <c r="T11" s="1"/>
      <c r="U11" s="1"/>
      <c r="V11" s="1"/>
    </row>
    <row r="12" spans="1:23" ht="34.5" customHeight="1" thickBot="1" x14ac:dyDescent="0.3">
      <c r="A12" s="33">
        <v>2</v>
      </c>
      <c r="B12" s="145" t="s">
        <v>33</v>
      </c>
      <c r="C12" s="145"/>
      <c r="D12" s="145"/>
      <c r="E12" s="145"/>
      <c r="F12" s="145"/>
      <c r="G12" s="145"/>
      <c r="H12" s="145"/>
      <c r="I12" s="34">
        <v>0</v>
      </c>
      <c r="J12" s="1"/>
      <c r="K12" s="19" t="str">
        <f>IF(AND((I12-10)&gt;=0,(I12-250)&lt;0),"SI","NO")</f>
        <v>NO</v>
      </c>
      <c r="L12" s="1"/>
      <c r="M12" s="7" t="s">
        <v>28</v>
      </c>
      <c r="N12" s="1"/>
      <c r="O12" s="1"/>
      <c r="P12" s="1"/>
      <c r="Q12" s="1"/>
      <c r="R12" s="1"/>
      <c r="S12" s="1"/>
      <c r="T12" s="1"/>
      <c r="U12" s="1"/>
      <c r="V12" s="1"/>
      <c r="W12" s="1"/>
    </row>
    <row r="13" spans="1:23" s="17" customFormat="1" ht="12" customHeight="1" thickBot="1" x14ac:dyDescent="0.3">
      <c r="A13" s="30"/>
      <c r="B13" s="31"/>
      <c r="C13" s="31"/>
      <c r="D13" s="31"/>
      <c r="E13" s="31"/>
      <c r="F13" s="31"/>
      <c r="G13" s="31"/>
      <c r="H13" s="31"/>
      <c r="I13" s="29"/>
      <c r="J13" s="13"/>
      <c r="K13" s="15"/>
      <c r="L13" s="13"/>
      <c r="M13" s="16"/>
      <c r="N13" s="13"/>
      <c r="O13" s="13"/>
      <c r="P13" s="13"/>
      <c r="Q13" s="13"/>
      <c r="R13" s="13"/>
      <c r="S13" s="13"/>
      <c r="T13" s="13"/>
      <c r="U13" s="13"/>
      <c r="V13" s="13"/>
      <c r="W13" s="13"/>
    </row>
    <row r="14" spans="1:23" s="17" customFormat="1" ht="34.5" customHeight="1" thickBot="1" x14ac:dyDescent="0.3">
      <c r="A14" s="130">
        <v>3</v>
      </c>
      <c r="B14" s="166" t="s">
        <v>67</v>
      </c>
      <c r="C14" s="167"/>
      <c r="D14" s="167"/>
      <c r="E14" s="167"/>
      <c r="F14" s="167"/>
      <c r="G14" s="167"/>
      <c r="H14" s="168"/>
      <c r="I14" s="59">
        <f>((I15+I16)-(I17+I18))/(I15+I16)</f>
        <v>0</v>
      </c>
      <c r="J14" s="51"/>
      <c r="K14" s="163" t="str">
        <f>IF(I14&gt;0.25,"SI","NO")</f>
        <v>NO</v>
      </c>
      <c r="L14" s="51"/>
      <c r="M14" s="52"/>
      <c r="N14" s="13"/>
      <c r="O14" s="13"/>
      <c r="P14" s="13"/>
      <c r="Q14" s="13"/>
      <c r="R14" s="13"/>
      <c r="S14" s="13"/>
      <c r="T14" s="13"/>
      <c r="U14" s="13"/>
      <c r="V14" s="13"/>
      <c r="W14" s="13"/>
    </row>
    <row r="15" spans="1:23" ht="34.5" customHeight="1" x14ac:dyDescent="0.25">
      <c r="A15" s="131"/>
      <c r="B15" s="146" t="s">
        <v>89</v>
      </c>
      <c r="C15" s="147"/>
      <c r="D15" s="147"/>
      <c r="E15" s="147"/>
      <c r="F15" s="147"/>
      <c r="G15" s="147"/>
      <c r="H15" s="148"/>
      <c r="I15" s="60">
        <v>1</v>
      </c>
      <c r="J15" s="1"/>
      <c r="K15" s="164"/>
      <c r="L15" s="1"/>
      <c r="M15" s="152">
        <v>0.25</v>
      </c>
      <c r="N15" s="1"/>
      <c r="O15" s="1"/>
      <c r="P15" s="1"/>
      <c r="Q15" s="1"/>
      <c r="R15" s="1"/>
      <c r="S15" s="1"/>
      <c r="T15" s="1"/>
      <c r="U15" s="1"/>
      <c r="V15" s="1"/>
      <c r="W15" s="1"/>
    </row>
    <row r="16" spans="1:23" ht="34.5" customHeight="1" x14ac:dyDescent="0.25">
      <c r="A16" s="131"/>
      <c r="B16" s="160" t="s">
        <v>85</v>
      </c>
      <c r="C16" s="161"/>
      <c r="D16" s="161"/>
      <c r="E16" s="161"/>
      <c r="F16" s="161"/>
      <c r="G16" s="161"/>
      <c r="H16" s="162"/>
      <c r="I16" s="61">
        <v>1</v>
      </c>
      <c r="J16" s="1"/>
      <c r="K16" s="164"/>
      <c r="L16" s="1"/>
      <c r="M16" s="153"/>
      <c r="N16" s="1"/>
      <c r="O16" s="1"/>
      <c r="P16" s="1"/>
      <c r="Q16" s="1"/>
      <c r="R16" s="1"/>
      <c r="S16" s="1"/>
      <c r="T16" s="1"/>
      <c r="U16" s="1"/>
      <c r="V16" s="1"/>
      <c r="W16" s="1"/>
    </row>
    <row r="17" spans="1:23" ht="34.5" customHeight="1" x14ac:dyDescent="0.25">
      <c r="A17" s="131"/>
      <c r="B17" s="160" t="s">
        <v>86</v>
      </c>
      <c r="C17" s="161"/>
      <c r="D17" s="161"/>
      <c r="E17" s="161"/>
      <c r="F17" s="161"/>
      <c r="G17" s="161"/>
      <c r="H17" s="162"/>
      <c r="I17" s="61">
        <v>1</v>
      </c>
      <c r="J17" s="1"/>
      <c r="K17" s="164"/>
      <c r="L17" s="1"/>
      <c r="M17" s="153"/>
      <c r="N17" s="1"/>
      <c r="O17" s="1"/>
      <c r="P17" s="1"/>
      <c r="Q17" s="1"/>
      <c r="R17" s="1"/>
      <c r="S17" s="1"/>
      <c r="T17" s="1"/>
      <c r="U17" s="1"/>
      <c r="V17" s="1"/>
      <c r="W17" s="1"/>
    </row>
    <row r="18" spans="1:23" ht="34.5" customHeight="1" thickBot="1" x14ac:dyDescent="0.3">
      <c r="A18" s="131"/>
      <c r="B18" s="157" t="s">
        <v>87</v>
      </c>
      <c r="C18" s="158"/>
      <c r="D18" s="158"/>
      <c r="E18" s="158"/>
      <c r="F18" s="158"/>
      <c r="G18" s="158"/>
      <c r="H18" s="159"/>
      <c r="I18" s="62">
        <v>1</v>
      </c>
      <c r="J18" s="32"/>
      <c r="K18" s="164"/>
      <c r="L18" s="32"/>
      <c r="M18" s="153"/>
      <c r="N18" s="32"/>
      <c r="O18" s="32"/>
      <c r="P18" s="32"/>
      <c r="Q18" s="32"/>
      <c r="R18" s="32"/>
      <c r="S18" s="32"/>
      <c r="T18" s="32"/>
      <c r="U18" s="32"/>
      <c r="V18" s="32"/>
      <c r="W18" s="32"/>
    </row>
    <row r="19" spans="1:23" ht="34.5" customHeight="1" x14ac:dyDescent="0.25">
      <c r="A19" s="131"/>
      <c r="B19" s="149" t="s">
        <v>76</v>
      </c>
      <c r="C19" s="150"/>
      <c r="D19" s="150"/>
      <c r="E19" s="150"/>
      <c r="F19" s="150"/>
      <c r="G19" s="150"/>
      <c r="H19" s="151"/>
      <c r="I19" s="63">
        <v>1</v>
      </c>
      <c r="J19" s="32"/>
      <c r="K19" s="164"/>
      <c r="L19" s="32"/>
      <c r="M19" s="153"/>
      <c r="N19" s="32"/>
      <c r="O19" s="32"/>
      <c r="P19" s="32"/>
      <c r="Q19" s="32"/>
      <c r="R19" s="32"/>
      <c r="S19" s="32"/>
      <c r="T19" s="32"/>
      <c r="U19" s="32"/>
      <c r="V19" s="32"/>
      <c r="W19" s="32"/>
    </row>
    <row r="20" spans="1:23" ht="34.5" customHeight="1" thickBot="1" x14ac:dyDescent="0.3">
      <c r="A20" s="132"/>
      <c r="B20" s="169" t="s">
        <v>34</v>
      </c>
      <c r="C20" s="170"/>
      <c r="D20" s="170"/>
      <c r="E20" s="170"/>
      <c r="F20" s="170"/>
      <c r="G20" s="170"/>
      <c r="H20" s="171"/>
      <c r="I20" s="64">
        <f>'HOJA 1-CENTROS DE TRABAJO'!G26</f>
        <v>1</v>
      </c>
      <c r="J20" s="1"/>
      <c r="K20" s="165"/>
      <c r="L20" s="1"/>
      <c r="M20" s="153"/>
      <c r="N20" s="1"/>
      <c r="O20" s="1"/>
      <c r="P20" s="1"/>
      <c r="Q20" s="1"/>
      <c r="R20" s="1"/>
      <c r="S20" s="1"/>
      <c r="T20" s="1"/>
      <c r="U20" s="1"/>
      <c r="V20" s="1"/>
      <c r="W20" s="1"/>
    </row>
    <row r="21" spans="1:23" ht="15.75" thickBot="1" x14ac:dyDescent="0.3"/>
    <row r="22" spans="1:23" ht="15.75" thickBot="1" x14ac:dyDescent="0.3">
      <c r="B22" s="154" t="s">
        <v>25</v>
      </c>
      <c r="C22" s="155"/>
      <c r="D22" s="155"/>
      <c r="E22" s="155"/>
      <c r="F22" s="155"/>
      <c r="G22" s="155"/>
      <c r="H22" s="155"/>
      <c r="I22" s="156"/>
      <c r="J22" s="20"/>
      <c r="K22" s="21" t="str">
        <f>IF(AND(K12="Si",K14="SI"),"SI","NO")</f>
        <v>NO</v>
      </c>
    </row>
    <row r="24" spans="1:23" hidden="1" x14ac:dyDescent="0.25">
      <c r="I24" s="22" t="s">
        <v>29</v>
      </c>
      <c r="K24" s="9">
        <f>IF(K22="SI",1,0)</f>
        <v>0</v>
      </c>
    </row>
  </sheetData>
  <sheetProtection password="F39C" sheet="1" objects="1" scenarios="1"/>
  <mergeCells count="18">
    <mergeCell ref="M15:M20"/>
    <mergeCell ref="B22:I22"/>
    <mergeCell ref="B18:H18"/>
    <mergeCell ref="B16:H16"/>
    <mergeCell ref="B17:H17"/>
    <mergeCell ref="K14:K20"/>
    <mergeCell ref="B14:H14"/>
    <mergeCell ref="B20:H20"/>
    <mergeCell ref="A14:A20"/>
    <mergeCell ref="F5:I5"/>
    <mergeCell ref="B7:E7"/>
    <mergeCell ref="B6:E6"/>
    <mergeCell ref="B5:E5"/>
    <mergeCell ref="F7:I7"/>
    <mergeCell ref="F6:I6"/>
    <mergeCell ref="B12:H12"/>
    <mergeCell ref="B15:H15"/>
    <mergeCell ref="B19:H19"/>
  </mergeCells>
  <pageMargins left="0.25" right="0.25" top="0.75" bottom="0.75" header="0.3" footer="0.3"/>
  <pageSetup paperSize="9" scale="86" orientation="landscape" r:id="rId1"/>
  <headerFooter>
    <oddHeader xml:space="preserve">&amp;C&amp;"-,Negrita"&amp;12ANEXO I ELEGIBILIDAD-DECRETO LEY AYUDAS A EMPRESAS AFECTADAS POR PANDEMIA COVID19  </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0"/>
  <sheetViews>
    <sheetView tabSelected="1" view="pageBreakPreview" zoomScale="115" zoomScaleNormal="55" zoomScaleSheetLayoutView="115" zoomScalePageLayoutView="85" workbookViewId="0">
      <selection activeCell="B17" sqref="B17:H17"/>
    </sheetView>
  </sheetViews>
  <sheetFormatPr baseColWidth="10" defaultRowHeight="12.75" x14ac:dyDescent="0.2"/>
  <cols>
    <col min="1" max="1" width="6.7109375" style="10" customWidth="1"/>
    <col min="2" max="5" width="21.42578125" style="10" customWidth="1"/>
    <col min="6" max="6" width="25.85546875" style="10" customWidth="1"/>
    <col min="7" max="7" width="21.85546875" style="10" customWidth="1"/>
    <col min="8" max="8" width="9.42578125" style="10" customWidth="1"/>
    <col min="9" max="9" width="16.140625" style="10" customWidth="1"/>
    <col min="10" max="10" width="6.28515625" style="10" customWidth="1"/>
    <col min="11" max="11" width="53.5703125" style="10" customWidth="1"/>
    <col min="12" max="16384" width="11.42578125" style="10"/>
  </cols>
  <sheetData>
    <row r="1" spans="1:23" x14ac:dyDescent="0.2">
      <c r="B1" s="32"/>
      <c r="C1" s="32"/>
      <c r="D1" s="32"/>
      <c r="E1" s="32"/>
      <c r="F1" s="32"/>
      <c r="G1" s="32"/>
      <c r="H1" s="32"/>
      <c r="I1" s="32"/>
      <c r="J1" s="32"/>
      <c r="K1" s="32"/>
      <c r="L1" s="32"/>
      <c r="M1" s="32"/>
      <c r="N1" s="32"/>
      <c r="O1" s="32"/>
      <c r="P1" s="32"/>
      <c r="Q1" s="32"/>
      <c r="R1" s="32"/>
      <c r="S1" s="32"/>
      <c r="T1" s="32"/>
      <c r="U1" s="32"/>
      <c r="V1" s="32"/>
    </row>
    <row r="2" spans="1:23" x14ac:dyDescent="0.2">
      <c r="B2" s="32"/>
      <c r="C2" s="32"/>
      <c r="D2" s="32"/>
      <c r="E2" s="32"/>
      <c r="F2" s="32"/>
      <c r="G2" s="32"/>
      <c r="H2" s="32"/>
      <c r="I2" s="32"/>
      <c r="J2" s="32"/>
      <c r="K2" s="32"/>
      <c r="L2" s="32"/>
      <c r="M2" s="32"/>
      <c r="N2" s="32"/>
      <c r="O2" s="32"/>
      <c r="P2" s="32"/>
      <c r="Q2" s="32"/>
      <c r="R2" s="32"/>
      <c r="S2" s="32"/>
      <c r="T2" s="32"/>
      <c r="U2" s="32"/>
      <c r="V2" s="32"/>
    </row>
    <row r="3" spans="1:23" x14ac:dyDescent="0.2">
      <c r="B3" s="32"/>
      <c r="C3" s="32"/>
      <c r="D3" s="32"/>
      <c r="E3" s="32"/>
      <c r="F3" s="32"/>
      <c r="G3" s="32"/>
      <c r="H3" s="32"/>
      <c r="I3" s="32"/>
      <c r="J3" s="32"/>
      <c r="K3" s="32"/>
      <c r="L3" s="32"/>
      <c r="M3" s="32"/>
      <c r="N3" s="32"/>
      <c r="O3" s="32"/>
      <c r="P3" s="32"/>
      <c r="Q3" s="32"/>
      <c r="R3" s="32"/>
      <c r="S3" s="32"/>
      <c r="T3" s="32"/>
      <c r="U3" s="32"/>
      <c r="V3" s="32"/>
    </row>
    <row r="4" spans="1:23" x14ac:dyDescent="0.2">
      <c r="B4" s="32"/>
      <c r="C4" s="32"/>
      <c r="D4" s="32"/>
      <c r="E4" s="32"/>
      <c r="F4" s="32"/>
      <c r="G4" s="32"/>
      <c r="H4" s="32"/>
      <c r="I4" s="32"/>
      <c r="J4" s="32"/>
      <c r="K4" s="32"/>
      <c r="L4" s="32"/>
      <c r="M4" s="32"/>
      <c r="N4" s="32"/>
      <c r="O4" s="32"/>
      <c r="P4" s="32"/>
      <c r="Q4" s="32"/>
      <c r="R4" s="32"/>
      <c r="S4" s="32"/>
      <c r="T4" s="32"/>
      <c r="U4" s="32"/>
      <c r="V4" s="32"/>
    </row>
    <row r="5" spans="1:23" ht="9" customHeight="1" thickBot="1" x14ac:dyDescent="0.25">
      <c r="B5" s="32"/>
      <c r="C5" s="32"/>
      <c r="D5" s="32"/>
      <c r="E5" s="32"/>
      <c r="F5" s="32"/>
      <c r="G5" s="32"/>
      <c r="H5" s="32"/>
      <c r="I5" s="32"/>
      <c r="J5" s="32"/>
      <c r="K5" s="32"/>
      <c r="L5" s="32"/>
      <c r="M5" s="32"/>
      <c r="N5" s="32"/>
      <c r="O5" s="32"/>
      <c r="P5" s="32"/>
      <c r="Q5" s="32"/>
      <c r="R5" s="32"/>
      <c r="S5" s="32"/>
      <c r="T5" s="32"/>
      <c r="U5" s="32"/>
      <c r="V5" s="32"/>
    </row>
    <row r="6" spans="1:23" ht="15" customHeight="1" x14ac:dyDescent="0.2">
      <c r="A6" s="182" t="s">
        <v>36</v>
      </c>
      <c r="B6" s="183"/>
      <c r="C6" s="183"/>
      <c r="D6" s="183"/>
      <c r="E6" s="172" t="str">
        <f>'HOJA 1-CENTROS DE TRABAJO'!C2</f>
        <v>EJEMPLO1</v>
      </c>
      <c r="F6" s="172"/>
      <c r="G6" s="172"/>
      <c r="H6" s="172"/>
      <c r="I6" s="173"/>
      <c r="J6" s="32"/>
      <c r="K6" s="32"/>
      <c r="L6" s="32"/>
      <c r="M6" s="32"/>
      <c r="N6" s="32"/>
      <c r="O6" s="32"/>
      <c r="P6" s="32"/>
      <c r="Q6" s="32"/>
      <c r="R6" s="32"/>
      <c r="S6" s="32"/>
      <c r="T6" s="32"/>
      <c r="U6" s="32"/>
      <c r="V6" s="32"/>
      <c r="W6" s="32"/>
    </row>
    <row r="7" spans="1:23" ht="15" customHeight="1" x14ac:dyDescent="0.2">
      <c r="A7" s="184" t="s">
        <v>35</v>
      </c>
      <c r="B7" s="185"/>
      <c r="C7" s="185"/>
      <c r="D7" s="185"/>
      <c r="E7" s="174" t="str">
        <f>'HOJA 1-CENTROS DE TRABAJO'!C3</f>
        <v>EJEMPLO2</v>
      </c>
      <c r="F7" s="174"/>
      <c r="G7" s="174"/>
      <c r="H7" s="174"/>
      <c r="I7" s="175"/>
      <c r="J7" s="32"/>
      <c r="K7" s="32"/>
      <c r="L7" s="32"/>
      <c r="M7" s="32"/>
      <c r="N7" s="32"/>
      <c r="O7" s="32"/>
      <c r="P7" s="32"/>
      <c r="Q7" s="32"/>
      <c r="R7" s="32"/>
      <c r="S7" s="32"/>
      <c r="T7" s="32"/>
      <c r="U7" s="32"/>
      <c r="V7" s="32"/>
      <c r="W7" s="32"/>
    </row>
    <row r="8" spans="1:23" ht="13.5" thickBot="1" x14ac:dyDescent="0.25">
      <c r="A8" s="186" t="s">
        <v>37</v>
      </c>
      <c r="B8" s="187"/>
      <c r="C8" s="187"/>
      <c r="D8" s="187"/>
      <c r="E8" s="188" t="str">
        <f>'HOJA 1-CENTROS DE TRABAJO'!C4</f>
        <v>EJEMPLO3</v>
      </c>
      <c r="F8" s="188"/>
      <c r="G8" s="188"/>
      <c r="H8" s="188"/>
      <c r="I8" s="189"/>
      <c r="J8" s="32"/>
      <c r="K8" s="32"/>
      <c r="L8" s="32"/>
      <c r="M8" s="32"/>
      <c r="N8" s="32"/>
      <c r="O8" s="32"/>
      <c r="P8" s="32"/>
      <c r="Q8" s="32"/>
      <c r="R8" s="32"/>
      <c r="S8" s="32"/>
      <c r="T8" s="32"/>
      <c r="U8" s="32"/>
      <c r="V8" s="32"/>
      <c r="W8" s="32"/>
    </row>
    <row r="9" spans="1:23" ht="8.25" customHeight="1" x14ac:dyDescent="0.2">
      <c r="B9" s="32"/>
      <c r="C9" s="32"/>
      <c r="D9" s="2"/>
      <c r="E9" s="32"/>
      <c r="F9" s="32"/>
      <c r="G9" s="32"/>
      <c r="H9" s="32"/>
      <c r="I9" s="32"/>
      <c r="J9" s="32"/>
      <c r="K9" s="32"/>
      <c r="L9" s="32"/>
      <c r="M9" s="32"/>
      <c r="N9" s="32"/>
      <c r="O9" s="32"/>
      <c r="P9" s="32"/>
      <c r="Q9" s="32"/>
      <c r="R9" s="32"/>
      <c r="S9" s="32"/>
      <c r="T9" s="32"/>
      <c r="U9" s="32"/>
      <c r="V9" s="32"/>
    </row>
    <row r="10" spans="1:23" ht="13.5" thickBot="1" x14ac:dyDescent="0.25">
      <c r="B10" s="32"/>
      <c r="C10" s="32"/>
      <c r="D10" s="32"/>
      <c r="E10" s="32"/>
      <c r="F10" s="32"/>
      <c r="G10" s="32"/>
      <c r="H10" s="32"/>
      <c r="I10" s="32"/>
      <c r="J10" s="32"/>
      <c r="K10" s="32"/>
      <c r="L10" s="32"/>
      <c r="M10" s="32"/>
      <c r="N10" s="32"/>
      <c r="O10" s="32"/>
      <c r="P10" s="32"/>
      <c r="Q10" s="32"/>
      <c r="R10" s="32"/>
      <c r="S10" s="32"/>
      <c r="T10" s="32"/>
      <c r="U10" s="32"/>
      <c r="V10" s="32"/>
    </row>
    <row r="11" spans="1:23" ht="15.75" customHeight="1" thickBot="1" x14ac:dyDescent="0.25">
      <c r="A11" s="196" t="s">
        <v>0</v>
      </c>
      <c r="B11" s="197"/>
      <c r="C11" s="197"/>
      <c r="D11" s="197"/>
      <c r="E11" s="197"/>
      <c r="F11" s="197"/>
      <c r="G11" s="197"/>
      <c r="H11" s="197"/>
      <c r="I11" s="198"/>
      <c r="J11" s="32"/>
      <c r="K11" s="32"/>
      <c r="L11" s="32"/>
      <c r="M11" s="32"/>
      <c r="N11" s="32"/>
      <c r="O11" s="32"/>
      <c r="P11" s="32"/>
      <c r="Q11" s="32"/>
      <c r="R11" s="32"/>
      <c r="S11" s="32"/>
      <c r="T11" s="32"/>
      <c r="U11" s="32"/>
      <c r="V11" s="32"/>
      <c r="W11" s="32"/>
    </row>
    <row r="12" spans="1:23" ht="10.5" customHeight="1" thickBot="1" x14ac:dyDescent="0.25">
      <c r="B12" s="32"/>
      <c r="C12" s="32"/>
      <c r="D12" s="32"/>
      <c r="E12" s="32"/>
      <c r="F12" s="32"/>
      <c r="G12" s="32"/>
      <c r="H12" s="32"/>
      <c r="I12" s="32"/>
      <c r="J12" s="32"/>
      <c r="K12" s="32"/>
      <c r="L12" s="32"/>
      <c r="M12" s="32"/>
      <c r="N12" s="32"/>
      <c r="O12" s="32"/>
      <c r="P12" s="32"/>
      <c r="Q12" s="32"/>
      <c r="R12" s="32"/>
      <c r="S12" s="32"/>
      <c r="T12" s="32"/>
      <c r="U12" s="32"/>
      <c r="V12" s="32"/>
    </row>
    <row r="13" spans="1:23" ht="34.5" customHeight="1" x14ac:dyDescent="0.2">
      <c r="A13" s="75">
        <v>1</v>
      </c>
      <c r="B13" s="179" t="s">
        <v>68</v>
      </c>
      <c r="C13" s="180"/>
      <c r="D13" s="180"/>
      <c r="E13" s="180"/>
      <c r="F13" s="180"/>
      <c r="G13" s="180"/>
      <c r="H13" s="181"/>
      <c r="I13" s="97">
        <f>'HOJA 2-ELEGIBILIDAD'!I12</f>
        <v>0</v>
      </c>
      <c r="J13" s="32"/>
      <c r="K13" s="32"/>
      <c r="L13" s="32"/>
      <c r="M13" s="32"/>
      <c r="N13" s="32"/>
      <c r="O13" s="32"/>
      <c r="P13" s="32"/>
      <c r="Q13" s="32"/>
      <c r="R13" s="32"/>
      <c r="S13" s="32"/>
      <c r="T13" s="32"/>
      <c r="U13" s="32"/>
      <c r="V13" s="32"/>
      <c r="W13" s="32"/>
    </row>
    <row r="14" spans="1:23" ht="34.5" customHeight="1" x14ac:dyDescent="0.2">
      <c r="A14" s="76">
        <v>2</v>
      </c>
      <c r="B14" s="190" t="s">
        <v>78</v>
      </c>
      <c r="C14" s="191"/>
      <c r="D14" s="191"/>
      <c r="E14" s="191"/>
      <c r="F14" s="191"/>
      <c r="G14" s="191"/>
      <c r="H14" s="192"/>
      <c r="I14" s="53">
        <f>'HOJA 2-ELEGIBILIDAD'!I15</f>
        <v>1</v>
      </c>
      <c r="J14" s="32"/>
      <c r="K14" s="32"/>
      <c r="L14" s="32"/>
      <c r="M14" s="32"/>
      <c r="N14" s="32"/>
      <c r="O14" s="32"/>
      <c r="P14" s="32"/>
      <c r="Q14" s="32"/>
      <c r="R14" s="32"/>
      <c r="S14" s="32"/>
      <c r="T14" s="32"/>
      <c r="U14" s="32"/>
      <c r="V14" s="32"/>
      <c r="W14" s="32"/>
    </row>
    <row r="15" spans="1:23" ht="34.5" customHeight="1" x14ac:dyDescent="0.2">
      <c r="A15" s="76">
        <v>3</v>
      </c>
      <c r="B15" s="190" t="s">
        <v>79</v>
      </c>
      <c r="C15" s="191"/>
      <c r="D15" s="191"/>
      <c r="E15" s="191"/>
      <c r="F15" s="191"/>
      <c r="G15" s="191"/>
      <c r="H15" s="192"/>
      <c r="I15" s="53">
        <f>'HOJA 2-ELEGIBILIDAD'!I16</f>
        <v>1</v>
      </c>
      <c r="J15" s="32"/>
      <c r="K15" s="32"/>
      <c r="L15" s="32"/>
      <c r="M15" s="32"/>
      <c r="N15" s="32"/>
      <c r="O15" s="32"/>
      <c r="P15" s="32"/>
      <c r="Q15" s="32"/>
      <c r="R15" s="32"/>
      <c r="S15" s="32"/>
      <c r="T15" s="32"/>
      <c r="U15" s="32"/>
      <c r="V15" s="32"/>
      <c r="W15" s="32"/>
    </row>
    <row r="16" spans="1:23" ht="34.5" customHeight="1" x14ac:dyDescent="0.2">
      <c r="A16" s="76">
        <v>4</v>
      </c>
      <c r="B16" s="190" t="s">
        <v>80</v>
      </c>
      <c r="C16" s="191"/>
      <c r="D16" s="191"/>
      <c r="E16" s="191"/>
      <c r="F16" s="191"/>
      <c r="G16" s="191"/>
      <c r="H16" s="192"/>
      <c r="I16" s="53">
        <f>'HOJA 2-ELEGIBILIDAD'!I17</f>
        <v>1</v>
      </c>
      <c r="J16" s="32"/>
      <c r="K16" s="32"/>
      <c r="L16" s="32"/>
      <c r="M16" s="32"/>
      <c r="N16" s="32"/>
      <c r="O16" s="32"/>
      <c r="P16" s="32"/>
      <c r="Q16" s="32"/>
      <c r="R16" s="32"/>
      <c r="S16" s="32"/>
      <c r="T16" s="32"/>
      <c r="U16" s="32"/>
      <c r="V16" s="32"/>
      <c r="W16" s="32"/>
    </row>
    <row r="17" spans="1:23" ht="34.5" customHeight="1" x14ac:dyDescent="0.2">
      <c r="A17" s="76">
        <v>5</v>
      </c>
      <c r="B17" s="190" t="s">
        <v>81</v>
      </c>
      <c r="C17" s="191"/>
      <c r="D17" s="191"/>
      <c r="E17" s="191"/>
      <c r="F17" s="191"/>
      <c r="G17" s="191"/>
      <c r="H17" s="192"/>
      <c r="I17" s="53">
        <f>'HOJA 2-ELEGIBILIDAD'!I18</f>
        <v>1</v>
      </c>
      <c r="J17" s="32"/>
      <c r="K17" s="32"/>
      <c r="L17" s="32"/>
      <c r="M17" s="32"/>
      <c r="N17" s="32"/>
      <c r="O17" s="32"/>
      <c r="P17" s="32"/>
      <c r="Q17" s="32"/>
      <c r="R17" s="32"/>
      <c r="S17" s="32"/>
      <c r="T17" s="32"/>
      <c r="U17" s="32"/>
      <c r="V17" s="32"/>
      <c r="W17" s="32"/>
    </row>
    <row r="18" spans="1:23" ht="34.5" customHeight="1" x14ac:dyDescent="0.2">
      <c r="A18" s="76">
        <v>6</v>
      </c>
      <c r="B18" s="190" t="s">
        <v>77</v>
      </c>
      <c r="C18" s="191"/>
      <c r="D18" s="191"/>
      <c r="E18" s="191"/>
      <c r="F18" s="191"/>
      <c r="G18" s="191"/>
      <c r="H18" s="192"/>
      <c r="I18" s="54">
        <f>'HOJA 2-ELEGIBILIDAD'!I19</f>
        <v>1</v>
      </c>
      <c r="J18" s="32"/>
      <c r="K18" s="32"/>
      <c r="L18" s="32"/>
      <c r="M18" s="32"/>
      <c r="N18" s="32"/>
      <c r="O18" s="32"/>
      <c r="P18" s="32"/>
      <c r="Q18" s="32"/>
      <c r="R18" s="32"/>
      <c r="S18" s="32"/>
      <c r="T18" s="32"/>
      <c r="U18" s="32"/>
      <c r="V18" s="32"/>
    </row>
    <row r="19" spans="1:23" ht="34.5" customHeight="1" x14ac:dyDescent="0.2">
      <c r="A19" s="76">
        <v>7</v>
      </c>
      <c r="B19" s="190" t="s">
        <v>69</v>
      </c>
      <c r="C19" s="191"/>
      <c r="D19" s="191"/>
      <c r="E19" s="191"/>
      <c r="F19" s="191"/>
      <c r="G19" s="191"/>
      <c r="H19" s="192"/>
      <c r="I19" s="54">
        <f>+'HOJA 1-CENTROS DE TRABAJO'!G26</f>
        <v>1</v>
      </c>
      <c r="J19" s="32"/>
      <c r="K19" s="32"/>
      <c r="L19" s="32"/>
      <c r="M19" s="32"/>
      <c r="N19" s="32"/>
      <c r="O19" s="32"/>
      <c r="P19" s="32"/>
      <c r="Q19" s="32"/>
      <c r="R19" s="32"/>
      <c r="S19" s="32"/>
      <c r="T19" s="32"/>
      <c r="U19" s="32"/>
      <c r="V19" s="32"/>
      <c r="W19" s="32"/>
    </row>
    <row r="20" spans="1:23" ht="40.5" customHeight="1" thickBot="1" x14ac:dyDescent="0.25">
      <c r="A20" s="77">
        <v>8</v>
      </c>
      <c r="B20" s="193" t="s">
        <v>88</v>
      </c>
      <c r="C20" s="194"/>
      <c r="D20" s="194"/>
      <c r="E20" s="194"/>
      <c r="F20" s="194"/>
      <c r="G20" s="194"/>
      <c r="H20" s="195"/>
      <c r="I20" s="55">
        <v>0</v>
      </c>
      <c r="J20" s="32"/>
      <c r="K20" s="32"/>
      <c r="L20" s="32"/>
      <c r="M20" s="32"/>
      <c r="N20" s="32"/>
      <c r="O20" s="32"/>
      <c r="P20" s="32"/>
      <c r="Q20" s="32"/>
      <c r="R20" s="32"/>
      <c r="S20" s="32"/>
      <c r="T20" s="32"/>
      <c r="U20" s="32"/>
      <c r="V20" s="32"/>
      <c r="W20" s="32"/>
    </row>
    <row r="21" spans="1:23" ht="10.5" customHeight="1" thickBot="1" x14ac:dyDescent="0.25">
      <c r="B21" s="32"/>
      <c r="C21" s="32"/>
      <c r="D21" s="32"/>
      <c r="E21" s="32"/>
      <c r="F21" s="32"/>
      <c r="G21" s="32"/>
      <c r="H21" s="32"/>
      <c r="I21" s="32"/>
      <c r="J21" s="32"/>
      <c r="K21" s="32"/>
      <c r="L21" s="32"/>
      <c r="M21" s="32"/>
      <c r="N21" s="32"/>
      <c r="O21" s="32"/>
      <c r="P21" s="32"/>
      <c r="Q21" s="32"/>
      <c r="R21" s="32"/>
      <c r="S21" s="32"/>
      <c r="T21" s="32"/>
      <c r="U21" s="32"/>
      <c r="V21" s="32"/>
    </row>
    <row r="22" spans="1:23" ht="18" customHeight="1" thickBot="1" x14ac:dyDescent="0.25">
      <c r="A22" s="199" t="s">
        <v>66</v>
      </c>
      <c r="B22" s="200"/>
      <c r="C22" s="200"/>
      <c r="D22" s="200"/>
      <c r="E22" s="200"/>
      <c r="F22" s="200"/>
      <c r="G22" s="200"/>
      <c r="H22" s="200"/>
      <c r="I22" s="56">
        <f>+I20*(I19/I18)</f>
        <v>0</v>
      </c>
      <c r="J22" s="32"/>
      <c r="K22" s="32"/>
      <c r="L22" s="32"/>
      <c r="M22" s="32"/>
      <c r="N22" s="32"/>
      <c r="O22" s="32"/>
      <c r="P22" s="32"/>
      <c r="Q22" s="32"/>
      <c r="R22" s="32"/>
      <c r="S22" s="32"/>
      <c r="T22" s="32"/>
      <c r="U22" s="32"/>
      <c r="V22" s="32"/>
    </row>
    <row r="23" spans="1:23" ht="18" customHeight="1" thickBot="1" x14ac:dyDescent="0.25">
      <c r="A23" s="199" t="s">
        <v>3</v>
      </c>
      <c r="B23" s="211"/>
      <c r="C23" s="211"/>
      <c r="D23" s="211"/>
      <c r="E23" s="211"/>
      <c r="F23" s="211"/>
      <c r="G23" s="211"/>
      <c r="H23" s="211"/>
      <c r="I23" s="57">
        <f>IF(0.25*I20*(I19/I18)&lt;=2*I19,0.25*I20*(I19/I18), 2*I19)</f>
        <v>0</v>
      </c>
      <c r="J23" s="32"/>
      <c r="K23" s="32"/>
      <c r="L23" s="32"/>
      <c r="M23" s="32"/>
      <c r="N23" s="32"/>
      <c r="O23" s="32"/>
      <c r="P23" s="32"/>
      <c r="Q23" s="32"/>
      <c r="R23" s="32"/>
      <c r="S23" s="32"/>
      <c r="T23" s="32"/>
      <c r="U23" s="32"/>
      <c r="V23" s="32"/>
    </row>
    <row r="24" spans="1:23" ht="8.25" customHeight="1" x14ac:dyDescent="0.2">
      <c r="B24" s="32"/>
      <c r="C24" s="32"/>
      <c r="D24" s="32"/>
      <c r="E24" s="32"/>
      <c r="F24" s="32"/>
      <c r="G24" s="32"/>
      <c r="H24" s="32"/>
      <c r="I24" s="32"/>
      <c r="J24" s="32"/>
      <c r="K24" s="32"/>
      <c r="L24" s="32"/>
      <c r="M24" s="32"/>
      <c r="N24" s="32"/>
      <c r="O24" s="32"/>
      <c r="P24" s="32"/>
      <c r="Q24" s="32"/>
      <c r="R24" s="32"/>
      <c r="S24" s="32"/>
      <c r="T24" s="32"/>
      <c r="U24" s="32"/>
      <c r="V24" s="32"/>
    </row>
    <row r="25" spans="1:23" ht="16.5" customHeight="1" x14ac:dyDescent="0.2">
      <c r="A25" s="176" t="s">
        <v>2</v>
      </c>
      <c r="B25" s="177"/>
      <c r="C25" s="177"/>
      <c r="D25" s="177"/>
      <c r="E25" s="177"/>
      <c r="F25" s="177"/>
      <c r="G25" s="177"/>
      <c r="H25" s="177"/>
      <c r="I25" s="178"/>
      <c r="J25" s="32"/>
      <c r="K25" s="32"/>
      <c r="L25" s="32"/>
      <c r="M25" s="32"/>
      <c r="N25" s="32"/>
      <c r="O25" s="32"/>
      <c r="P25" s="32"/>
      <c r="Q25" s="32"/>
      <c r="R25" s="32"/>
      <c r="S25" s="32"/>
      <c r="T25" s="32"/>
      <c r="U25" s="32"/>
      <c r="V25" s="32"/>
      <c r="W25" s="32"/>
    </row>
    <row r="26" spans="1:23" ht="7.5" customHeight="1" x14ac:dyDescent="0.2">
      <c r="B26" s="32"/>
      <c r="C26" s="32"/>
      <c r="D26" s="32"/>
      <c r="E26" s="32"/>
      <c r="F26" s="32"/>
      <c r="G26" s="32"/>
      <c r="H26" s="32"/>
      <c r="I26" s="32"/>
      <c r="J26" s="32"/>
      <c r="K26" s="32"/>
      <c r="L26" s="32"/>
      <c r="M26" s="32"/>
      <c r="N26" s="32"/>
      <c r="O26" s="32"/>
      <c r="P26" s="32"/>
      <c r="Q26" s="32"/>
      <c r="R26" s="32"/>
      <c r="S26" s="32"/>
      <c r="T26" s="32"/>
      <c r="U26" s="32"/>
      <c r="V26" s="32"/>
    </row>
    <row r="27" spans="1:23" ht="11.25" customHeight="1" thickBot="1" x14ac:dyDescent="0.25">
      <c r="B27" s="32"/>
      <c r="C27" s="32"/>
      <c r="D27" s="32"/>
      <c r="E27" s="32"/>
      <c r="F27" s="32"/>
      <c r="G27" s="32"/>
      <c r="H27" s="32"/>
      <c r="I27" s="32"/>
      <c r="J27" s="32"/>
      <c r="K27" s="32"/>
      <c r="L27" s="32"/>
      <c r="M27" s="32"/>
      <c r="N27" s="32"/>
      <c r="O27" s="32"/>
      <c r="P27" s="32"/>
      <c r="Q27" s="32"/>
      <c r="R27" s="32"/>
      <c r="S27" s="32"/>
      <c r="T27" s="32"/>
      <c r="U27" s="32"/>
      <c r="V27" s="32"/>
    </row>
    <row r="28" spans="1:23" ht="24" customHeight="1" thickBot="1" x14ac:dyDescent="0.25">
      <c r="B28" s="49" t="s">
        <v>4</v>
      </c>
      <c r="C28" s="49"/>
      <c r="D28" s="49" t="s">
        <v>5</v>
      </c>
      <c r="E28" s="49" t="s">
        <v>6</v>
      </c>
      <c r="F28" s="50" t="s">
        <v>72</v>
      </c>
      <c r="G28" s="32"/>
      <c r="H28" s="32"/>
      <c r="I28" s="32"/>
      <c r="J28" s="32"/>
      <c r="K28" s="32"/>
      <c r="L28" s="32"/>
      <c r="M28" s="32"/>
      <c r="N28" s="32"/>
      <c r="O28" s="32"/>
      <c r="P28" s="32"/>
      <c r="Q28" s="32"/>
      <c r="R28" s="32"/>
      <c r="S28" s="32"/>
      <c r="T28" s="32"/>
      <c r="U28" s="32"/>
      <c r="V28" s="32"/>
    </row>
    <row r="29" spans="1:23" ht="13.5" thickBot="1" x14ac:dyDescent="0.25">
      <c r="B29" s="3" t="s">
        <v>7</v>
      </c>
      <c r="C29" s="3"/>
      <c r="D29" s="4">
        <v>0</v>
      </c>
      <c r="E29" s="6">
        <v>3500000</v>
      </c>
      <c r="F29" s="5" t="s">
        <v>8</v>
      </c>
      <c r="G29" s="32"/>
      <c r="H29" s="32"/>
      <c r="I29" s="32"/>
      <c r="J29" s="32"/>
      <c r="K29" s="32"/>
      <c r="L29" s="32"/>
      <c r="M29" s="32"/>
      <c r="N29" s="32"/>
      <c r="O29" s="32"/>
      <c r="P29" s="32"/>
      <c r="Q29" s="32"/>
      <c r="R29" s="32"/>
      <c r="S29" s="32"/>
      <c r="T29" s="32"/>
      <c r="U29" s="32"/>
      <c r="V29" s="32"/>
    </row>
    <row r="30" spans="1:23" ht="13.5" thickBot="1" x14ac:dyDescent="0.25">
      <c r="B30" s="3" t="s">
        <v>9</v>
      </c>
      <c r="C30" s="3"/>
      <c r="D30" s="4">
        <v>3500000.01</v>
      </c>
      <c r="E30" s="6">
        <v>9000000</v>
      </c>
      <c r="F30" s="5" t="s">
        <v>10</v>
      </c>
      <c r="G30" s="32"/>
      <c r="H30" s="32"/>
      <c r="I30" s="32"/>
      <c r="J30" s="32"/>
      <c r="K30" s="32"/>
      <c r="L30" s="32"/>
      <c r="M30" s="32"/>
      <c r="N30" s="32"/>
      <c r="O30" s="32"/>
      <c r="P30" s="32"/>
      <c r="Q30" s="32"/>
      <c r="R30" s="32"/>
      <c r="S30" s="32"/>
      <c r="T30" s="32"/>
      <c r="U30" s="32"/>
      <c r="V30" s="32"/>
    </row>
    <row r="31" spans="1:23" ht="13.5" thickBot="1" x14ac:dyDescent="0.25">
      <c r="B31" s="3" t="s">
        <v>11</v>
      </c>
      <c r="C31" s="3"/>
      <c r="D31" s="4">
        <v>9000000.0099999998</v>
      </c>
      <c r="E31" s="6">
        <v>18000000</v>
      </c>
      <c r="F31" s="5" t="s">
        <v>12</v>
      </c>
      <c r="G31" s="32"/>
      <c r="H31" s="32"/>
      <c r="I31" s="32"/>
      <c r="J31" s="32"/>
      <c r="K31" s="32"/>
      <c r="L31" s="32"/>
      <c r="M31" s="32"/>
      <c r="N31" s="32"/>
      <c r="O31" s="32"/>
      <c r="P31" s="32"/>
      <c r="Q31" s="32"/>
      <c r="R31" s="32"/>
      <c r="S31" s="32"/>
      <c r="T31" s="32"/>
      <c r="U31" s="32"/>
      <c r="V31" s="32"/>
    </row>
    <row r="32" spans="1:23" ht="13.5" thickBot="1" x14ac:dyDescent="0.25">
      <c r="B32" s="3" t="s">
        <v>13</v>
      </c>
      <c r="C32" s="3"/>
      <c r="D32" s="4">
        <v>18000000.010000002</v>
      </c>
      <c r="E32" s="6"/>
      <c r="F32" s="5" t="s">
        <v>14</v>
      </c>
      <c r="G32" s="32"/>
      <c r="H32" s="32"/>
      <c r="I32" s="32"/>
      <c r="J32" s="32"/>
      <c r="K32" s="32"/>
      <c r="L32" s="32"/>
      <c r="M32" s="32"/>
      <c r="N32" s="32"/>
      <c r="O32" s="32"/>
      <c r="P32" s="32"/>
      <c r="Q32" s="32"/>
      <c r="R32" s="32"/>
      <c r="S32" s="32"/>
      <c r="T32" s="32"/>
      <c r="U32" s="32"/>
      <c r="V32" s="32"/>
    </row>
    <row r="33" spans="1:22" ht="13.5" thickBot="1" x14ac:dyDescent="0.25">
      <c r="B33" s="32"/>
      <c r="C33" s="32"/>
      <c r="D33" s="32"/>
      <c r="E33" s="32"/>
      <c r="F33" s="32"/>
      <c r="G33" s="32"/>
      <c r="H33" s="32"/>
      <c r="I33" s="32"/>
      <c r="J33" s="32"/>
      <c r="K33" s="32"/>
      <c r="L33" s="32"/>
      <c r="M33" s="32"/>
      <c r="N33" s="32"/>
      <c r="O33" s="32"/>
      <c r="P33" s="32"/>
      <c r="Q33" s="32"/>
      <c r="R33" s="32"/>
      <c r="S33" s="32"/>
      <c r="T33" s="32"/>
      <c r="U33" s="32"/>
      <c r="V33" s="32"/>
    </row>
    <row r="34" spans="1:22" ht="19.5" customHeight="1" x14ac:dyDescent="0.2">
      <c r="A34" s="205" t="s">
        <v>24</v>
      </c>
      <c r="B34" s="206"/>
      <c r="C34" s="65" t="s">
        <v>23</v>
      </c>
      <c r="D34" s="65" t="s">
        <v>39</v>
      </c>
      <c r="E34" s="65" t="s">
        <v>20</v>
      </c>
      <c r="F34" s="65" t="s">
        <v>21</v>
      </c>
      <c r="G34" s="66" t="s">
        <v>22</v>
      </c>
      <c r="J34" s="32"/>
      <c r="K34" s="32"/>
      <c r="L34" s="32"/>
      <c r="M34" s="32"/>
      <c r="N34" s="32"/>
      <c r="O34" s="32"/>
      <c r="P34" s="32"/>
      <c r="Q34" s="32"/>
      <c r="R34" s="32"/>
      <c r="S34" s="32"/>
      <c r="T34" s="32"/>
      <c r="U34" s="32"/>
      <c r="V34" s="32"/>
    </row>
    <row r="35" spans="1:22" ht="19.5" customHeight="1" x14ac:dyDescent="0.2">
      <c r="A35" s="207" t="s">
        <v>15</v>
      </c>
      <c r="B35" s="208"/>
      <c r="C35" s="24">
        <f>+IF((I23-0.25*E29)&gt;=0,1,0)</f>
        <v>0</v>
      </c>
      <c r="D35" s="25">
        <f>+E29*0.15*0.25</f>
        <v>131250</v>
      </c>
      <c r="E35" s="23">
        <f>+IF((C35=1),D35,0)*'HOJA 2-ELEGIBILIDAD'!K24</f>
        <v>0</v>
      </c>
      <c r="F35" s="23">
        <f>+IF((C35=0),I23*0.15,0)*'HOJA 2-ELEGIBILIDAD'!K24</f>
        <v>0</v>
      </c>
      <c r="G35" s="67">
        <f>+E35+F35</f>
        <v>0</v>
      </c>
      <c r="J35" s="32"/>
      <c r="K35" s="32"/>
      <c r="L35" s="32"/>
      <c r="M35" s="32"/>
      <c r="N35" s="32"/>
      <c r="O35" s="32"/>
      <c r="P35" s="32"/>
      <c r="Q35" s="32"/>
      <c r="R35" s="32"/>
      <c r="S35" s="32"/>
      <c r="T35" s="32"/>
      <c r="U35" s="32"/>
      <c r="V35" s="32"/>
    </row>
    <row r="36" spans="1:22" ht="19.5" customHeight="1" x14ac:dyDescent="0.2">
      <c r="A36" s="207" t="s">
        <v>16</v>
      </c>
      <c r="B36" s="208"/>
      <c r="C36" s="24">
        <f>+IF((I23-E30*0.25)&gt;=0,1,0)</f>
        <v>0</v>
      </c>
      <c r="D36" s="25">
        <f xml:space="preserve"> (E30-E29)*0.05*0.25</f>
        <v>68750</v>
      </c>
      <c r="E36" s="23">
        <f>IF(C36=1,$D$36,0)*'HOJA 2-ELEGIBILIDAD'!K24</f>
        <v>0</v>
      </c>
      <c r="F36" s="26">
        <f>+IF(OR(C36=1,C35=0),0,(I23-E29*0.25)*0.05)*'HOJA 2-ELEGIBILIDAD'!K24</f>
        <v>0</v>
      </c>
      <c r="G36" s="67">
        <f>+E36+F36</f>
        <v>0</v>
      </c>
      <c r="J36" s="32"/>
      <c r="K36" s="32"/>
      <c r="L36" s="32"/>
      <c r="M36" s="32"/>
      <c r="N36" s="32"/>
      <c r="O36" s="32"/>
      <c r="P36" s="32"/>
      <c r="Q36" s="32"/>
      <c r="R36" s="32"/>
      <c r="S36" s="32"/>
      <c r="T36" s="32"/>
      <c r="U36" s="32"/>
      <c r="V36" s="32"/>
    </row>
    <row r="37" spans="1:22" ht="19.5" customHeight="1" x14ac:dyDescent="0.2">
      <c r="A37" s="207" t="s">
        <v>17</v>
      </c>
      <c r="B37" s="208"/>
      <c r="C37" s="24">
        <f>+IF((I23-E31*0.25)&gt;=0,1,0)</f>
        <v>0</v>
      </c>
      <c r="D37" s="25">
        <f xml:space="preserve"> (E31-E30)*0.02*0.25</f>
        <v>45000</v>
      </c>
      <c r="E37" s="23">
        <f>IF(C37=1,$D$37,0)*'HOJA 2-ELEGIBILIDAD'!K24</f>
        <v>0</v>
      </c>
      <c r="F37" s="26">
        <f>+IF(OR(C37=1,C36=0),0,(I23-E30*0.25)*0.02)*'HOJA 2-ELEGIBILIDAD'!K24</f>
        <v>0</v>
      </c>
      <c r="G37" s="67">
        <f>+E37+F37</f>
        <v>0</v>
      </c>
      <c r="J37" s="32"/>
      <c r="K37" s="32"/>
      <c r="L37" s="32"/>
      <c r="M37" s="32"/>
      <c r="N37" s="32"/>
      <c r="O37" s="32"/>
      <c r="P37" s="32"/>
      <c r="Q37" s="32"/>
      <c r="R37" s="32"/>
      <c r="S37" s="32"/>
      <c r="T37" s="32"/>
      <c r="U37" s="32"/>
      <c r="V37" s="32"/>
    </row>
    <row r="38" spans="1:22" ht="19.5" customHeight="1" thickBot="1" x14ac:dyDescent="0.25">
      <c r="A38" s="209" t="s">
        <v>18</v>
      </c>
      <c r="B38" s="210"/>
      <c r="C38" s="68">
        <f>+IF((I23-E31*0.25)&gt;=0,1,0)</f>
        <v>0</v>
      </c>
      <c r="D38" s="69">
        <f>+IF((C38=1),((I23-E31*0.25)*0.0075),0)</f>
        <v>0</v>
      </c>
      <c r="E38" s="70">
        <v>0</v>
      </c>
      <c r="F38" s="71">
        <f>+D38*'HOJA 2-ELEGIBILIDAD'!K24</f>
        <v>0</v>
      </c>
      <c r="G38" s="72">
        <f>+E38+F38</f>
        <v>0</v>
      </c>
      <c r="J38" s="32"/>
      <c r="K38" s="32"/>
      <c r="L38" s="32"/>
      <c r="M38" s="32"/>
      <c r="N38" s="32"/>
      <c r="O38" s="32"/>
      <c r="P38" s="32"/>
      <c r="Q38" s="32"/>
      <c r="R38" s="32"/>
      <c r="S38" s="32"/>
      <c r="T38" s="32"/>
      <c r="U38" s="32"/>
      <c r="V38" s="32"/>
    </row>
    <row r="39" spans="1:22" ht="19.5" customHeight="1" thickBot="1" x14ac:dyDescent="0.25">
      <c r="A39" s="201" t="s">
        <v>19</v>
      </c>
      <c r="B39" s="202"/>
      <c r="C39" s="202"/>
      <c r="D39" s="202"/>
      <c r="E39" s="202"/>
      <c r="F39" s="203"/>
      <c r="G39" s="73">
        <f>SUM(G35:G38)</f>
        <v>0</v>
      </c>
      <c r="J39" s="32"/>
      <c r="K39" s="32"/>
      <c r="L39" s="32"/>
      <c r="M39" s="32"/>
      <c r="N39" s="32"/>
      <c r="O39" s="32"/>
      <c r="P39" s="32"/>
      <c r="Q39" s="32"/>
      <c r="R39" s="32"/>
      <c r="S39" s="32"/>
      <c r="T39" s="32"/>
      <c r="U39" s="32"/>
      <c r="V39" s="32"/>
    </row>
    <row r="40" spans="1:22" ht="19.5" customHeight="1" thickBot="1" x14ac:dyDescent="0.25">
      <c r="A40" s="204" t="s">
        <v>32</v>
      </c>
      <c r="B40" s="204"/>
      <c r="C40" s="204"/>
      <c r="D40" s="204"/>
      <c r="E40" s="204"/>
      <c r="F40" s="204"/>
      <c r="G40" s="28">
        <f>IF(SUM(G35:G38)&gt;300000,300000,SUM(G35:G38))</f>
        <v>0</v>
      </c>
      <c r="H40" s="32"/>
      <c r="I40" s="32"/>
      <c r="J40" s="32"/>
      <c r="K40" s="32"/>
      <c r="L40" s="32"/>
      <c r="M40" s="32"/>
      <c r="N40" s="32"/>
      <c r="O40" s="32"/>
      <c r="P40" s="32"/>
      <c r="Q40" s="32"/>
      <c r="R40" s="32"/>
      <c r="S40" s="32"/>
      <c r="T40" s="32"/>
      <c r="U40" s="32"/>
      <c r="V40" s="32"/>
    </row>
  </sheetData>
  <sheetProtection password="F39C" sheet="1" objects="1" scenarios="1"/>
  <mergeCells count="25">
    <mergeCell ref="A39:F39"/>
    <mergeCell ref="A40:F40"/>
    <mergeCell ref="B14:H14"/>
    <mergeCell ref="A34:B34"/>
    <mergeCell ref="A36:B36"/>
    <mergeCell ref="A37:B37"/>
    <mergeCell ref="A38:B38"/>
    <mergeCell ref="A35:B35"/>
    <mergeCell ref="A23:H23"/>
    <mergeCell ref="E6:I6"/>
    <mergeCell ref="E7:I7"/>
    <mergeCell ref="A25:I25"/>
    <mergeCell ref="B13:H13"/>
    <mergeCell ref="A6:D6"/>
    <mergeCell ref="A7:D7"/>
    <mergeCell ref="A8:D8"/>
    <mergeCell ref="E8:I8"/>
    <mergeCell ref="B19:H19"/>
    <mergeCell ref="B20:H20"/>
    <mergeCell ref="B15:H15"/>
    <mergeCell ref="B16:H16"/>
    <mergeCell ref="B17:H17"/>
    <mergeCell ref="B18:H18"/>
    <mergeCell ref="A11:I11"/>
    <mergeCell ref="A22:H22"/>
  </mergeCells>
  <pageMargins left="0.25" right="0.25" top="0.75" bottom="0.75" header="0.3" footer="0.3"/>
  <pageSetup paperSize="9" scale="63" orientation="landscape" r:id="rId1"/>
  <headerFooter>
    <oddHeader xml:space="preserve">&amp;C&amp;"-,Negrita"&amp;12ANEXO II CÁLCULO DE LA AYUDA-DECRETO LEY AYUDAS A EMPRESAS AFECTADAS POR PANDEMIA COVID19  </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INSTRUCCIONES</vt:lpstr>
      <vt:lpstr>HOJA 1-CENTROS DE TRABAJO</vt:lpstr>
      <vt:lpstr>HOJA 2-ELEGIBILIDAD</vt:lpstr>
      <vt:lpstr>HOJA 3-CALCULO AYUDA</vt:lpstr>
      <vt:lpstr>'HOJA 2-ELEGIBILIDAD'!Área_de_impresión</vt:lpstr>
    </vt:vector>
  </TitlesOfParts>
  <Company>Agencia de Innovación y Desarrollo de Andalucía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Callejón Arroyo, Juan Francisco</dc:creator>
  <cp:lastModifiedBy>Galbarro Pérez, Pedro</cp:lastModifiedBy>
  <cp:lastPrinted>2020-10-14T11:34:18Z</cp:lastPrinted>
  <dcterms:created xsi:type="dcterms:W3CDTF">2020-09-17T12:37:34Z</dcterms:created>
  <dcterms:modified xsi:type="dcterms:W3CDTF">2020-10-27T13:00:31Z</dcterms:modified>
</cp:coreProperties>
</file>