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760" tabRatio="732" activeTab="2"/>
  </bookViews>
  <sheets>
    <sheet name="HOJA 1 - DATOS MOD. 347" sheetId="7" r:id="rId1"/>
    <sheet name="HOJA 2 - DATOS DE REFERENCIA" sheetId="5" r:id="rId2"/>
    <sheet name="HOJA 3 - ELEGIBILIDAD Y AYUDA" sheetId="2" r:id="rId3"/>
    <sheet name="HOJA 4 - GASTO SUBVENCIONABLE" sheetId="8" r:id="rId4"/>
    <sheet name="CNAES DECRETO" sheetId="6" r:id="rId5"/>
  </sheets>
  <definedNames>
    <definedName name="_xlnm.Print_Area" localSheetId="1">'HOJA 2 - DATOS DE REFERENCIA'!$A$1:$C$37</definedName>
    <definedName name="_xlnm.Print_Area" localSheetId="2">'HOJA 3 - ELEGIBILIDAD Y AYUDA'!$A$1:$D$26</definedName>
    <definedName name="CNAE">'CNAES DECRETO'!$A$3:$A$16</definedName>
    <definedName name="CNAE1">'CNAES DECRETO'!$A$3:$A$16</definedName>
    <definedName name="CNAECADENAVALOR">'CNAES DECRETO'!$C$3:$C$237</definedName>
    <definedName name="CNAESECTOR">'CNAES DECRETO'!$A$3:$A$16</definedName>
  </definedNames>
  <calcPr calcId="145621"/>
</workbook>
</file>

<file path=xl/calcChain.xml><?xml version="1.0" encoding="utf-8"?>
<calcChain xmlns="http://schemas.openxmlformats.org/spreadsheetml/2006/main">
  <c r="C11" i="5" l="1"/>
  <c r="C29" i="5" l="1"/>
  <c r="C33" i="5"/>
  <c r="C25" i="5"/>
  <c r="G14" i="2" s="1"/>
  <c r="C24" i="5"/>
  <c r="G13" i="2" s="1"/>
  <c r="C18" i="5"/>
  <c r="F14" i="2" s="1"/>
  <c r="C17" i="5"/>
  <c r="F13" i="2" s="1"/>
  <c r="D14" i="2" l="1"/>
  <c r="D13" i="2"/>
  <c r="D19" i="2" l="1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3" i="7"/>
  <c r="E22" i="7"/>
  <c r="E21" i="7"/>
  <c r="E20" i="7"/>
  <c r="E19" i="7"/>
  <c r="E18" i="7"/>
  <c r="E17" i="7"/>
  <c r="E16" i="7"/>
  <c r="E15" i="7"/>
  <c r="E14" i="7"/>
  <c r="E29" i="7"/>
  <c r="D21" i="2" l="1"/>
  <c r="E20" i="2"/>
  <c r="D20" i="2" s="1"/>
  <c r="D44" i="7"/>
  <c r="D23" i="7"/>
  <c r="D29" i="8" l="1"/>
  <c r="D8" i="8" l="1"/>
  <c r="D7" i="8"/>
  <c r="B6" i="8"/>
  <c r="C7" i="2" l="1"/>
  <c r="C6" i="2"/>
  <c r="B5" i="2"/>
  <c r="D22" i="2" l="1"/>
  <c r="D11" i="2"/>
  <c r="D15" i="2" l="1"/>
  <c r="D17" i="2" s="1"/>
</calcChain>
</file>

<file path=xl/sharedStrings.xml><?xml version="1.0" encoding="utf-8"?>
<sst xmlns="http://schemas.openxmlformats.org/spreadsheetml/2006/main" count="357" uniqueCount="324">
  <si>
    <t>&gt;=10;&lt;250</t>
  </si>
  <si>
    <t xml:space="preserve"> </t>
  </si>
  <si>
    <t>NÚNERO DE IDENTIFICACIÓN FISCAL (NIF/DNI)</t>
  </si>
  <si>
    <t>RAZÓN SOCIAL</t>
  </si>
  <si>
    <t>CÓDIGO EXPEDIENTE</t>
  </si>
  <si>
    <t>C2910 Fabricación de vehículos de motor</t>
  </si>
  <si>
    <t>C2920 Fabricación de carrocerías para vehículos de motor; fabricación de remolques y semirremolques</t>
  </si>
  <si>
    <t>C2931 Fabricación de equipos eléctricos y electrónicos para vehículos de motor</t>
  </si>
  <si>
    <t>C2932 Fabricación de otros componentes, piezas y accesorios para vehículos de motor</t>
  </si>
  <si>
    <t>C3011 Construcción de barcos y estructuras flotantes</t>
  </si>
  <si>
    <t>C3012 Construcción de embarcaciones de recreo y deporte</t>
  </si>
  <si>
    <t>C3020 Fabricación de locomotoras y material ferroviario</t>
  </si>
  <si>
    <t>C3030 Construcción aeronáutica y espacial y su maquinaria</t>
  </si>
  <si>
    <t>C3091 Fabricación de motocicletas</t>
  </si>
  <si>
    <t>C3092 Fabricación de bicicletas y de vehículos para personas con discapacidad</t>
  </si>
  <si>
    <t>C3099 Fabricación de otro material de transporte n.c.o.p.</t>
  </si>
  <si>
    <t>C3315 Reparación y mantenimiento naval</t>
  </si>
  <si>
    <t>C3316 Reparación y mantenimiento aeronáutico y espacial</t>
  </si>
  <si>
    <t>C3317 Reparación y mantenimiento de otro material de transporte</t>
  </si>
  <si>
    <t>1022.- Fabricación de conservas de pescado</t>
  </si>
  <si>
    <t>CNAE CADENA DE VALOR DEL SECTOR</t>
  </si>
  <si>
    <t>CNAE DEL SECTOR</t>
  </si>
  <si>
    <t>C1011.- Procesado y conservación de carne</t>
  </si>
  <si>
    <t>C1012.- Procesado y conservación de volatería</t>
  </si>
  <si>
    <t>C1013.- Elaboración de productos cárnicos y de volatería</t>
  </si>
  <si>
    <t>C1021.- Procesado de pescados, crustáceos y moluscos</t>
  </si>
  <si>
    <t>C1031.- Procesado y conservación de patatas</t>
  </si>
  <si>
    <t>C1032.- Elaboración de zumos de frutas y hortalizas</t>
  </si>
  <si>
    <t>C1039.- Otro procesado y conservación de frutas y hortalizas</t>
  </si>
  <si>
    <t>C1042.- Fabricación de margarina y grasas comestibles similares</t>
  </si>
  <si>
    <t>C1043.- Fabricación de aceite de oliva</t>
  </si>
  <si>
    <t>C1044.- Fabricación de otros aceites y grasas</t>
  </si>
  <si>
    <t>C1052.- Elaboración de helados</t>
  </si>
  <si>
    <t>C1053.- Fabricación de quesos</t>
  </si>
  <si>
    <t>C1054.- Preparación de leche y otros productos lácteos</t>
  </si>
  <si>
    <t>C1061.- Fabricación de productos de molinería</t>
  </si>
  <si>
    <t>C1062.- Fabricación de almidones y productos amiláceos</t>
  </si>
  <si>
    <t>C1071.- Fabricación de pan y de productos frescos de panadería y pastelería</t>
  </si>
  <si>
    <t>C1072.- Fabricación de galletas y productos de panadería y pastelería de larga duración</t>
  </si>
  <si>
    <t>C1073.- Fabricación de pastas alimenticias, cuscús y productos similares</t>
  </si>
  <si>
    <t>C1081.- Fabricación de azúcar</t>
  </si>
  <si>
    <t>C1082.- Fabricación de cacao, chocolate y productos de confitería</t>
  </si>
  <si>
    <t>C1083.- Elaboración de café, té e infusiones</t>
  </si>
  <si>
    <t>C1084.- Elaboración de especias, salsas y condimentos</t>
  </si>
  <si>
    <t>C1085.- Elaboración de platos y comidas preparados</t>
  </si>
  <si>
    <t>C1086.- Elaboración de preparados alimenticios homogeneizados y alimentos dietéticos</t>
  </si>
  <si>
    <t>C1089.- Elaboración de otros productos alimenticios n.c.o.p.</t>
  </si>
  <si>
    <t>C1091.- Fabricación de productos para la alimentación de animales de granja</t>
  </si>
  <si>
    <t>C1092.- Fabricación de productos para la alimentación de animales de compañía</t>
  </si>
  <si>
    <t>C1101.- Destilación, rectificación y mezcla de bebidas alcohólicas</t>
  </si>
  <si>
    <t>C1102.- Elaboración de vinos</t>
  </si>
  <si>
    <t>C1103.- Elaboración de sidra y otras bebidas fermentadas a partir de frutas</t>
  </si>
  <si>
    <t>C1104.- Elaboración de otras bebidas no destiladas, procedentes de la fermentación</t>
  </si>
  <si>
    <t>C1105.- Fabricación de cerveza</t>
  </si>
  <si>
    <t>C1106.- Fabricación de malta</t>
  </si>
  <si>
    <t>C1107.- Fabricación de bebidas no alcohólicas; producción de aguas minerales y otras aguas embotelladas</t>
  </si>
  <si>
    <t>C1200.- Industria del tabaco</t>
  </si>
  <si>
    <t>C1310.- Preparación e hilado de fibras textiles</t>
  </si>
  <si>
    <t>C1320.- Fabricación de tejidos textiles</t>
  </si>
  <si>
    <t>C1330.- Acabado de textiles</t>
  </si>
  <si>
    <t>C1391.- Fabricación de tejidos de punto</t>
  </si>
  <si>
    <t>C1392.- Fabricación de artículos confeccionados con textiles, excepto prendas de vestir</t>
  </si>
  <si>
    <t>C1393.- Fabricación de alfombras y moquetas</t>
  </si>
  <si>
    <t>C1394.- Fabricación de cuerdas, cordeles, bramantes y redes</t>
  </si>
  <si>
    <t>C1395.- Fabricación de telas no tejidas y artículos confeccionados con ellas, excepto prendas de vestir</t>
  </si>
  <si>
    <t>C1396.- Fabricación de otros productos textiles de uso técnico e industrial</t>
  </si>
  <si>
    <t>C1399.- Fabricación de otros productos textiles n.c.o.p.</t>
  </si>
  <si>
    <t>C1411.- Confección de prendas de vestir de cuero</t>
  </si>
  <si>
    <t>C1412.- Confección de ropa de trabajo</t>
  </si>
  <si>
    <t>C1413.- Confección de otras prendas de vestir exteriores</t>
  </si>
  <si>
    <t>C1414.- Confección de ropa interior</t>
  </si>
  <si>
    <t>C1419.- Confección de otras prendas de vestir y accesorios</t>
  </si>
  <si>
    <t>C1420.- Fabricación de artículos de peletería</t>
  </si>
  <si>
    <t>C1431.- Confección de calcetería</t>
  </si>
  <si>
    <t>C1439.- Confección de otras prendas de vestir de punto</t>
  </si>
  <si>
    <t>C1511.- Preparación, curtido y acabado del cuero; preparación y teñido de pieles</t>
  </si>
  <si>
    <t>C1512.- Fabricación de artículos de marroquinería, viaje y de guarnicionería y talabartería</t>
  </si>
  <si>
    <t>C1520.- Fabricación de calzado</t>
  </si>
  <si>
    <t>C1610.- Aserrado y cepillado de la madera</t>
  </si>
  <si>
    <t>C1621.- Fabricación de chapas y tableros de madera</t>
  </si>
  <si>
    <t>C1622.- Fabricación de suelos de madera ensamblados</t>
  </si>
  <si>
    <t>C1623.- Fabricación de otras estructuras de madera y piezas de carpintería y ebanistería para la construcción</t>
  </si>
  <si>
    <t>C1624.- Fabricación de envases y embalajes de madera</t>
  </si>
  <si>
    <t>C1629.- Fabricación de otros productos de madera; artículos de corcho, cestería y espartería</t>
  </si>
  <si>
    <t>C1711.- Fabricación de pasta papelera</t>
  </si>
  <si>
    <t>C1712.- Fabricación de papel y cartón</t>
  </si>
  <si>
    <t>C1721.- Fabricación de papel y cartón ondulados; fabricación de envases y embalajes de papel y cartón</t>
  </si>
  <si>
    <t>C1722.- Fabricación de artículos de papel y cartón para uso doméstico, sanitario e higiénico</t>
  </si>
  <si>
    <t>C1724.- Fabricación de papeles pintados</t>
  </si>
  <si>
    <t>C1723.- Fabricación de artículos de papelería</t>
  </si>
  <si>
    <t>C1729.- Fabricación de otros artículos de papel y cartón</t>
  </si>
  <si>
    <t>C1811.- Artes gráficas y servicios relacionados con las mismas</t>
  </si>
  <si>
    <t>C1812.- Otras actividades de impresión y artes gráficas</t>
  </si>
  <si>
    <t>C1813.- Servicios de preimpresión y preparación de soportes</t>
  </si>
  <si>
    <t>C1814.- Encuadernación y servicios relacionados con la misma</t>
  </si>
  <si>
    <t>C1820.- Reproducción de soportes grabados</t>
  </si>
  <si>
    <t>C1910.- Coquerías</t>
  </si>
  <si>
    <t>C1920.- Refino de petróleo</t>
  </si>
  <si>
    <t>C2011.- Fabricación de gases industriales</t>
  </si>
  <si>
    <t>C2012.- Fabricación de colorantes y pigmentos</t>
  </si>
  <si>
    <t>C2013.- Fabricación de otros productos básicos de química inorgánica</t>
  </si>
  <si>
    <t>C2014.- Fabricación de otros productos básicos de química orgánica</t>
  </si>
  <si>
    <t>C2015.- Fabricación de fertilizantes y compuestos nitrogenados</t>
  </si>
  <si>
    <t>C2016.- Fabricación de plásticos en formas primarias</t>
  </si>
  <si>
    <t>C2017.- Fabricación de caucho sintético en formas primarias</t>
  </si>
  <si>
    <t>C2020.- Fabricación de pesticidas y otros productos agroquímicos</t>
  </si>
  <si>
    <t>C2030.- Fabricación de pinturas, barnices y revestimientos similares; tintas de imprenta y masillas</t>
  </si>
  <si>
    <t>C2041.- Fabricación de jabones, detergentes y otros artículos de limpieza y abrillantamiento</t>
  </si>
  <si>
    <t>C2042.- Fabricación de perfumes y cosméticos</t>
  </si>
  <si>
    <t>C2051.- Fabricación de explosivos</t>
  </si>
  <si>
    <t>C2052.- Fabricación de colas</t>
  </si>
  <si>
    <t>C2053.- Fabricación de aceites esenciales</t>
  </si>
  <si>
    <t>C2059.- Fabricación de otros productos químicos n.c.o.p.</t>
  </si>
  <si>
    <t>C2060.- Fabricación de fibras artificiales y sintéticas</t>
  </si>
  <si>
    <t>C2110.- Fabricación de productos farmacéuticos de base</t>
  </si>
  <si>
    <t>C2120.- Fabricación de especialidades farmacéuticas</t>
  </si>
  <si>
    <t>C2211.- Fabricación de neumáticos y cámaras de caucho; reconstrucción y recauchutado de neumáticos</t>
  </si>
  <si>
    <t>C2219.- Fabricación de otros productos de caucho</t>
  </si>
  <si>
    <t>C2222.- Fabricación de envases y embalajes de plástico</t>
  </si>
  <si>
    <t>C2221.- Fabricación de placas, hojas, tubos y perfiles de plástico</t>
  </si>
  <si>
    <t>C2223.- Fabricación de productos de plástico para la construcción</t>
  </si>
  <si>
    <t>C2229.- Fabricación de otros productos de plástico</t>
  </si>
  <si>
    <t>C2311.- Fabricación de vidrio plano</t>
  </si>
  <si>
    <t>C2312.- Manipulado y transformación de vidrio plano</t>
  </si>
  <si>
    <t>C2313.- Fabricación de vidrio hueco</t>
  </si>
  <si>
    <t>C2314.- Fabricación de fibra de vidrio</t>
  </si>
  <si>
    <t>C2319.- Fabricación y manipulado de otro vidrio, incluido el vidrio técnico</t>
  </si>
  <si>
    <t>C2320.- Fabricación de productos cerámicos refractarios</t>
  </si>
  <si>
    <t>C2331.- Fabricación de azulejos y baldosas de cerámica</t>
  </si>
  <si>
    <t>C2332.- Fabricación de ladrillos, tejas y productos de tierras cocidas para la construcción</t>
  </si>
  <si>
    <t>C2341.- Fabricación de artículos cerámicos de uso doméstico y ornamental</t>
  </si>
  <si>
    <t>C2342.- Fabricación de aparatos sanitarios cerámicos</t>
  </si>
  <si>
    <t>C2343.- Fabricación de aisladores y piezas aislantes de material cerámico</t>
  </si>
  <si>
    <t>C2344.- Fabricación de otros productos cerámicos de uso técnico</t>
  </si>
  <si>
    <t>C2349.- Fabricación de otros productos cerámicos</t>
  </si>
  <si>
    <t>C2351.- Fabricación de cemento</t>
  </si>
  <si>
    <t>C2352.- Fabricación de cal y yeso</t>
  </si>
  <si>
    <t>C2361.- Fabricación de elementos de hormigón para la construcción</t>
  </si>
  <si>
    <t>C2362.- Fabricación de elementos de yeso para la construcción</t>
  </si>
  <si>
    <t>C2363.- Fabricación de hormigón fresco</t>
  </si>
  <si>
    <t>C2364.- Fabricación de mortero</t>
  </si>
  <si>
    <t>C2365.- Fabricación de fibrocemento</t>
  </si>
  <si>
    <t>C2369.- Fabricación de otros productos de hormigón, yeso y cemento</t>
  </si>
  <si>
    <t>C2370.- Corte, tallado y acabado de la piedra</t>
  </si>
  <si>
    <t>C2391.- Fabricación de productos abrasivos</t>
  </si>
  <si>
    <t>C2399.- Fabricación de otros productos minerales no metálicos n.c.o.p.</t>
  </si>
  <si>
    <t>C2410.- Fabricación de productos básicos de hierro, acero y ferroaleaciones</t>
  </si>
  <si>
    <t>C2420.- Fabricación de tubos, tuberías, perfiles huecos y sus accesorios, de acero</t>
  </si>
  <si>
    <t>C2431.- Estirado en frío</t>
  </si>
  <si>
    <t>C2432.- Laminación en frío</t>
  </si>
  <si>
    <t>C2433.- Producción de perfiles en frío por conformación con plegado</t>
  </si>
  <si>
    <t>C2434.- Trefilado en frío</t>
  </si>
  <si>
    <t>C2441.- Producción de metales preciosos</t>
  </si>
  <si>
    <t>C2442.- Producción de aluminio</t>
  </si>
  <si>
    <t>C2443.- Producción de plomo, zinc y estaño</t>
  </si>
  <si>
    <t>C2444.- Producción de cobre</t>
  </si>
  <si>
    <t>C2445.- Producción de otros metales no férreos</t>
  </si>
  <si>
    <t>C2446.- Procesamiento de combustibles nucleares</t>
  </si>
  <si>
    <t>C2451.- Fundición de hierro</t>
  </si>
  <si>
    <t>C2452.- Fundición de acero</t>
  </si>
  <si>
    <t>C2453.- Fundición de metales ligeros</t>
  </si>
  <si>
    <t>C2454.- Fundición de otros metales no férreos</t>
  </si>
  <si>
    <t>C2511.- Fabricación de estructuras metálicas y sus componentes</t>
  </si>
  <si>
    <t>C2512.- Fabricación de carpintería metálica</t>
  </si>
  <si>
    <t>C2521.- Fabricación de radiadores y calderas para calefacción central</t>
  </si>
  <si>
    <t>C2529.- Fabricación de otras cisternas, grandes depósitos y contenedores de metal</t>
  </si>
  <si>
    <t>C2530.- Fabricación de generadores de vapor, excepto calderas de calefacción central</t>
  </si>
  <si>
    <t>C2540.- Fabricación de armas y municiones</t>
  </si>
  <si>
    <t>C2550.- Forja, estampación y embutición de metales; metalurgia de polvos</t>
  </si>
  <si>
    <t>C2561.- Tratamiento y revestimiento de metales</t>
  </si>
  <si>
    <t>C2562.- Ingeniería mecánica por cuenta de terceros</t>
  </si>
  <si>
    <t>C2571.- Fabricación de artículos de cuchillería y cubertería</t>
  </si>
  <si>
    <t>C2572.- Fabricación de cerraduras y herrajes</t>
  </si>
  <si>
    <t>C2573.- Fabricación de herramientas</t>
  </si>
  <si>
    <t>C2591.- Fabricación de bidones y toneles de hierro o acero</t>
  </si>
  <si>
    <t>C2592.- Fabricación de envases y embalajes metálicos ligeros</t>
  </si>
  <si>
    <t>C2593.- Fabricación de productos de alambre, cadenas y muelles</t>
  </si>
  <si>
    <t>C2594.- Fabricación de pernos y productos de tornillería</t>
  </si>
  <si>
    <t>C2599.- Fabricación de otros productos metálicos n.c.o.p.</t>
  </si>
  <si>
    <t>C2611.- Fabricación de componentes electrónicos</t>
  </si>
  <si>
    <t>C2612.- Fabricación de circuitos impresos ensamblados</t>
  </si>
  <si>
    <t>C2620.- Fabricación de ordenadores y equipos periféricos</t>
  </si>
  <si>
    <t>C2630.- Fabricación de equipos de telecomunicaciones</t>
  </si>
  <si>
    <t>C2640.- Fabricación de productos electrónicos de consumo</t>
  </si>
  <si>
    <t>C2651.- Fabricación de instrumentos y aparatos de medida, verificación y navegación</t>
  </si>
  <si>
    <t>C2652.- Fabricación de relojes</t>
  </si>
  <si>
    <t>C2660.- Fabricación de equipos de radiación, electromédicos y electroterapéuticos</t>
  </si>
  <si>
    <t>C2670.- Fabricación de instrumentos de óptica y equipo fotográfico</t>
  </si>
  <si>
    <t>C2680.- Fabricación de soportes magnéticos y ópticos</t>
  </si>
  <si>
    <t>C2711.- Fabricación de motores, generadores y transformadores eléctricos</t>
  </si>
  <si>
    <t>C2712.- Fabricación de aparatos de distribución y control eléctrico</t>
  </si>
  <si>
    <t>C2720.- Fabricación de pilas y acumuladores eléctricos</t>
  </si>
  <si>
    <t>C2731.- Fabricación de cables de fibra óptica</t>
  </si>
  <si>
    <t>C2732.- Fabricación de otros hilos y cables electrónicos y eléctricos</t>
  </si>
  <si>
    <t>C2733.- Fabricación de dispositivos de cableado</t>
  </si>
  <si>
    <t>C2740.- Fabricación de lámparas y aparatos eléctricos de iluminación</t>
  </si>
  <si>
    <t>C2751.- Fabricación de electrodomésticos</t>
  </si>
  <si>
    <t>C2752.- Fabricación de aparatos domésticos no eléctricos</t>
  </si>
  <si>
    <t>C2790.- Fabricación de otro material y equipo eléctrico</t>
  </si>
  <si>
    <t>C2811.- Fabricación de motores y turbinas, excepto los destinados a aeronaves, vehículos automóviles y ciclomotores</t>
  </si>
  <si>
    <t>C2812.- Fabricación de equipos de transmisión hidráulica y neumática</t>
  </si>
  <si>
    <t>C2813.- Fabricación de otras bombas y compresores</t>
  </si>
  <si>
    <t>C2814.- Fabricación de otra grifería y válvulas</t>
  </si>
  <si>
    <t>C2815.- Fabricación de cojinetes, engranajes y órganos mecánicos de transmisión</t>
  </si>
  <si>
    <t>C2821.- Fabricación de hornos y quemadores</t>
  </si>
  <si>
    <t>C2822.- Fabricación de maquinaria de elevación y manipulación</t>
  </si>
  <si>
    <t>C2823.- Fabricación de máquinas y equipos de oficina, excepto equipos informáticos</t>
  </si>
  <si>
    <t>C2824.- Fabricación de herramientas eléctricas manuales</t>
  </si>
  <si>
    <t>C2825.- Fabricación de maquinaria de ventilación y refrigeración no doméstica</t>
  </si>
  <si>
    <t>C2829.- Fabricación de otra maquinaria de uso general n.c.o.p.</t>
  </si>
  <si>
    <t>C2830.- Fabricación de maquinaria agraria y forestal</t>
  </si>
  <si>
    <t>C2841.- Fabricación de máquinas herramienta para trabajar el metal</t>
  </si>
  <si>
    <t>C2891.- Fabricación de maquinaria para la industria metalúrgica</t>
  </si>
  <si>
    <t>C2892.- Fabricación de maquinaria para las industrias extractivas y de la construcción</t>
  </si>
  <si>
    <t>C2893.- Fabricación de maquinaria para la industria de la alimentación, bebidas y tabaco</t>
  </si>
  <si>
    <t>C2894.- Fabricación de maquinaria para las industrias textil, de la confección y del cuero</t>
  </si>
  <si>
    <t>C2895.- Fabricación de maquinaria para la industria del papel y del cartón</t>
  </si>
  <si>
    <t>C2896.- Fabricación de maquinaria para la industria del plástico y el caucho</t>
  </si>
  <si>
    <t>C2899.- Fabricación de otra maquinaria para usos específicos n.c.o.p.</t>
  </si>
  <si>
    <t>C2910.- Fabricación de vehículos de motor</t>
  </si>
  <si>
    <t>C2920.- Fabricación de carrocerías para vehículos de motor; fabricación de remolques y semirremolques</t>
  </si>
  <si>
    <t>C2931.- Fabricación de equipos eléctricos y electrónicos para vehículos de motor</t>
  </si>
  <si>
    <t>C2932.- Fabricación de otros componentes, piezas y accesorios para vehículos de motor</t>
  </si>
  <si>
    <t>C3011.- Construcción de barcos y estructuras flotantes</t>
  </si>
  <si>
    <t>C3012.- Construcción de embarcaciones de recreo y deporte</t>
  </si>
  <si>
    <t>C3020.- Fabricación de locomotoras y material ferroviario</t>
  </si>
  <si>
    <t>C3030.- Construcción aeronáutica y espacial y su maquinaria</t>
  </si>
  <si>
    <t>C3040.- Fabricación de vehículos militares de combate</t>
  </si>
  <si>
    <t>C3091.- Fabricación de motocicletas</t>
  </si>
  <si>
    <t>C3092.- Fabricación de bicicletas y de vehículos para personas con discapacidad</t>
  </si>
  <si>
    <t>C3099.- Fabricación de otro material de transporte n.c.o.p.</t>
  </si>
  <si>
    <t>C3101.- Fabricación de muebles de oficina y de establecimientos comerciales</t>
  </si>
  <si>
    <t>C3102.- Fabricación de muebles de cocina</t>
  </si>
  <si>
    <t>C3103.- Fabricación de colchones</t>
  </si>
  <si>
    <t>C3109.- Fabricación de otros muebles</t>
  </si>
  <si>
    <t>C3211.- Fabricación de monedas</t>
  </si>
  <si>
    <t>C3212.- Fabricación de artículos de joyería y artículos similares</t>
  </si>
  <si>
    <t>C3213.- Fabricación de artículos de bisutería y artículos similares</t>
  </si>
  <si>
    <t>C3220.- Fabricación de instrumentos musicales</t>
  </si>
  <si>
    <t>C3230.- Fabricación de artículos de deporte</t>
  </si>
  <si>
    <t>C3240.- Fabricación de juegos y juguetes</t>
  </si>
  <si>
    <t>C3250.- Fabricación de instrumentos y suministros médicos y odontológicos</t>
  </si>
  <si>
    <t>C3291.- Fabricación de escobas, brochas y cepillos</t>
  </si>
  <si>
    <t>C3299.- Otras industrias manufactureras n.c.o.p.</t>
  </si>
  <si>
    <t>C3311.- Reparación de productos metálicos</t>
  </si>
  <si>
    <t>C3312.- Reparación de maquinaria</t>
  </si>
  <si>
    <t>C3313.- Reparación de equipos electrónicos y ópticos</t>
  </si>
  <si>
    <t>C3314.- Reparación de equipos eléctricos</t>
  </si>
  <si>
    <t>C3315.- Reparación y mantenimiento naval</t>
  </si>
  <si>
    <t>C3316.- Reparación y mantenimiento aeronáutico y espacial</t>
  </si>
  <si>
    <t>C3317.- Reparación y mantenimiento de otro material de transporte</t>
  </si>
  <si>
    <t>C3319.- Reparación de otros equipos</t>
  </si>
  <si>
    <t>C3320.- Instalación de máquinas y equipos industriales</t>
  </si>
  <si>
    <t>M7112.-  Servicios técnicos de ingeniería y otras actividades relacionadas con el asesoramiento técnico</t>
  </si>
  <si>
    <t>M7120.- Ensayos y análisis técnicos</t>
  </si>
  <si>
    <t>M7219.- Otra investigación y desarrollo experimental en ciencias naturales y técnicas</t>
  </si>
  <si>
    <t xml:space="preserve"> a. Factura a un conjunto de empresas del sector al menos el 30% del total declarado en el modelo 347 de la Agencia tributaria «Declaración Anual de operaciones con terceras personas» del ejercicio 2019 o 2020</t>
  </si>
  <si>
    <t>Empresa pyme perteneciente al sector (Listado de CNAE adjunto DL 13/2021)</t>
  </si>
  <si>
    <t>Empresa pyme de la cadena de valor del Sector (artículo 5.1.b.ii) DL 13/2021)</t>
  </si>
  <si>
    <t>Actividad (CNAE)</t>
  </si>
  <si>
    <t>Nº de trabajadores en centros de trabajo ubicados en Andalucia según informe de Vida Laboral en el ejercicio 2019 (VILE 2019)</t>
  </si>
  <si>
    <t>Ratio (Nº trabajadores en Andalucía)</t>
  </si>
  <si>
    <t>SI/NO</t>
  </si>
  <si>
    <t>SI</t>
  </si>
  <si>
    <t>NO</t>
  </si>
  <si>
    <t>(MODELO 347) - Ventas en las cadenas de valor de los sectores elegibles - EJERCICIO 2019</t>
  </si>
  <si>
    <t>(MODELO 347) - Ventas en las cadenas de valor de los sectores elegibles - EJERCICIO 2020</t>
  </si>
  <si>
    <t xml:space="preserve"> b. Factura a una sola empresa del sector al menos, el 20% del total declarado en el modelo 347 de la Agencia tributaria «Declaración Anual de operaciones con terceras personas» del ejercicio 2019 o 2020</t>
  </si>
  <si>
    <t xml:space="preserve">5.1.a) Pequeña o mediana empresa </t>
  </si>
  <si>
    <t xml:space="preserve">5.1.b) i) Elegible por ser empresa pyme del Sector
</t>
  </si>
  <si>
    <t>5.1.b) ii) Elegible por ser empresa pyme de la cadena de valor del Sector</t>
  </si>
  <si>
    <t xml:space="preserve">5.1.c) Caida de la cifra de negocios en el ejercicio 2020 respecto al 2019 igual o superior al 15%. </t>
  </si>
  <si>
    <t xml:space="preserve">OBSERVACIONES: </t>
  </si>
  <si>
    <t>Total Capital Circulante en el ejercicio 2019</t>
  </si>
  <si>
    <t>Artículo 7. Cuantía de la subvención</t>
  </si>
  <si>
    <t>Artículo 5. Personas beneficiarias</t>
  </si>
  <si>
    <t>Nº de trabajadores en el ejercicio 2019 según Informe de plantilla media desde el 1 de Enero al 31 de Diciembre de 2019</t>
  </si>
  <si>
    <t>IMPORTE AYUDA SOLICITADA</t>
  </si>
  <si>
    <t>(MODELO 200) - Caída de la cifra de negocio en el ejercicio 2020</t>
  </si>
  <si>
    <t>Caída neta de la cifra de negocios en el ejercicio 2020 respecto al 2019</t>
  </si>
  <si>
    <t xml:space="preserve">Empresa participadas mayoritariamente por mujeres (el capital social de la empresa estará poseído en más de un 50% por mujeres o por empresas que a su vez estén participadas mayoritariamente por mujeres).  </t>
  </si>
  <si>
    <t>Cálculo de la cuantía de la subvención según artículo 7,1 y 7,2</t>
  </si>
  <si>
    <t>Limitaciones relcionadas con el artículo 7.3 Decreto-Ley (300.000 euros)</t>
  </si>
  <si>
    <t>ELEGIBLE SEGÚN APARTADOS 1.a), 1.b) Y 1.c) DEL ARTÍCULO 5</t>
  </si>
  <si>
    <t xml:space="preserve">Importe de las ayudas obtenidas para capital circulante provenientes de otras administraciones públicas:Subvención, Importe del nominal del préstamo o cantidad avalada. </t>
  </si>
  <si>
    <t>Artículo 8.3. Concurrencia con otras ayudas recibidas para la misma finalidad</t>
  </si>
  <si>
    <t>Artículo 7.1. Empresa participada mayoritariamente por mujer</t>
  </si>
  <si>
    <t>Artículo 7.2. Número de trabajadores ubicados en Andalucía en 2019</t>
  </si>
  <si>
    <r>
      <t xml:space="preserve">Art. 5.1 ii) a). Porcentaje de negocio dedicado </t>
    </r>
    <r>
      <rPr>
        <b/>
        <u/>
        <sz val="12"/>
        <color theme="0"/>
        <rFont val="Arial Narrow"/>
        <family val="2"/>
      </rPr>
      <t xml:space="preserve">al conjunto de clientes </t>
    </r>
    <r>
      <rPr>
        <b/>
        <sz val="12"/>
        <color theme="0"/>
        <rFont val="Arial Narrow"/>
        <family val="2"/>
      </rPr>
      <t>de las cadenas de valor de los sectores elegibles en el ejercicio 2019</t>
    </r>
  </si>
  <si>
    <r>
      <t xml:space="preserve">Art. 5.1.ii) b). Porcentaje de negocio dedicado </t>
    </r>
    <r>
      <rPr>
        <b/>
        <u/>
        <sz val="12"/>
        <color theme="0"/>
        <rFont val="Arial Narrow"/>
        <family val="2"/>
      </rPr>
      <t>al mayor cliente d</t>
    </r>
    <r>
      <rPr>
        <b/>
        <sz val="12"/>
        <color theme="0"/>
        <rFont val="Arial Narrow"/>
        <family val="2"/>
      </rPr>
      <t>e  las cadenas de valor de los sectores elegibles  en el ejercicio 2019</t>
    </r>
  </si>
  <si>
    <r>
      <t xml:space="preserve">Art. 5.1 ii) a). Porcentaje de negocio dedicado </t>
    </r>
    <r>
      <rPr>
        <b/>
        <u/>
        <sz val="12"/>
        <color theme="0"/>
        <rFont val="Arial Narrow"/>
        <family val="2"/>
      </rPr>
      <t>al conjunto de clientes</t>
    </r>
    <r>
      <rPr>
        <b/>
        <sz val="12"/>
        <color theme="0"/>
        <rFont val="Arial Narrow"/>
        <family val="2"/>
      </rPr>
      <t xml:space="preserve"> de las cadenas de valor de los sectores elegibles en el ejercicio 2020</t>
    </r>
  </si>
  <si>
    <r>
      <t>Art. 5.1.ii) b). Porcentaje de negocio dedicado</t>
    </r>
    <r>
      <rPr>
        <b/>
        <u/>
        <sz val="12"/>
        <color theme="0"/>
        <rFont val="Arial Narrow"/>
        <family val="2"/>
      </rPr>
      <t xml:space="preserve"> al mayor cliente </t>
    </r>
    <r>
      <rPr>
        <b/>
        <sz val="12"/>
        <color theme="0"/>
        <rFont val="Arial Narrow"/>
        <family val="2"/>
      </rPr>
      <t>de  las cadenas de valor de los sectores elegibles  en el ejercicio 2020</t>
    </r>
  </si>
  <si>
    <t>Limitaciones relacionadas con el artículo 7.3 Decreto-Ley (Capital circulante)</t>
  </si>
  <si>
    <t xml:space="preserve">Total </t>
  </si>
  <si>
    <t>Nº DE IDENTIFICACIÓN FISCAL (NIF/DNI)</t>
  </si>
  <si>
    <t>Importe Neto de la cifra de negocios en el ejercicio 2019 según modelo 200 del "Impuesto de Sociedades" (CASILLA 00255)</t>
  </si>
  <si>
    <t>Importe Neto de la cifra de negocios en el ejercicio 2020 según modelo 200 del "Impuesto de Sociedades" (CASILLA 00255)</t>
  </si>
  <si>
    <t>(MODELO 200) - Artículo 7.4 Capital Circulante</t>
  </si>
  <si>
    <t>Importe del Activo Corriente en el ejercicio 2019 según Modelo 200 
(CASILLA 00136)</t>
  </si>
  <si>
    <t>Importe del Pasivo Corriente en el ejercicio 2019 según Modelo 200 (CASILLA 00228)</t>
  </si>
  <si>
    <t>LISTADO DE GASTOS A SUBVENCIONAR NO PAGADOS A (30/06/2021)</t>
  </si>
  <si>
    <r>
      <rPr>
        <b/>
        <u/>
        <sz val="11"/>
        <color theme="1"/>
        <rFont val="Calibri"/>
        <family val="2"/>
        <scheme val="minor"/>
      </rPr>
      <t>NOTA INFORMATIVA:</t>
    </r>
    <r>
      <rPr>
        <sz val="11"/>
        <color theme="1"/>
        <rFont val="Calibri"/>
        <family val="2"/>
        <scheme val="minor"/>
      </rPr>
      <t xml:space="preserve"> Este listado de facturas subvencionables es de carácter orientativo, correspondiente a los gastos devengados y no pagados a fecha 30.06.2021 relativos a gastos de las cuentas del grupo 60, 62 y 64 de acuerdo con lo establecido en el artículo 22.4 del decreto ley 13/2021, de 6 de julio. 
Una vez abonada la ayuda tendrá que justificarse el empleo de los fondos mediante la aportación de dicha documentación y la justificación del pago de la misma. 
</t>
    </r>
    <r>
      <rPr>
        <b/>
        <i/>
        <u/>
        <sz val="11"/>
        <color theme="1"/>
        <rFont val="Calibri"/>
        <family val="2"/>
        <scheme val="minor"/>
      </rPr>
      <t>ADVERTENCIA:</t>
    </r>
    <r>
      <rPr>
        <i/>
        <sz val="11"/>
        <color theme="1"/>
        <rFont val="Calibri"/>
        <family val="2"/>
        <scheme val="minor"/>
      </rPr>
      <t xml:space="preserve"> Una justificación por debajo del importe abonado supondrá un reintegro de la parte proporcional de la ayuda abonada de acuerdo con el artículo 24 del citado Decreto-ley</t>
    </r>
    <r>
      <rPr>
        <sz val="11"/>
        <color theme="1"/>
        <rFont val="Calibri"/>
        <family val="2"/>
        <scheme val="minor"/>
      </rPr>
      <t xml:space="preserve">
</t>
    </r>
  </si>
  <si>
    <t xml:space="preserve">Nº/CÓDIGO  </t>
  </si>
  <si>
    <t>FECHA</t>
  </si>
  <si>
    <t>IMPORTE SIN IVA</t>
  </si>
  <si>
    <t>DENOMINACIÓN DEL GASTO / ACREEDOR</t>
  </si>
  <si>
    <t>NIF DECLARADO</t>
  </si>
  <si>
    <t>DENOMINACIÓN DEL DECLARADO</t>
  </si>
  <si>
    <t>RELACIÓN DE DECLARADOS DEL MODELO 347 CON CLAVE DE OPERACIÓN B - EJERCICIO 2020 -QUE PERTENECEN AL SECTOR</t>
  </si>
  <si>
    <t>RELACIÓN DE DECLARADOS DEL MODELO 347 CON CLAVE DE OPERACIÓN B - EJERCICIO 2019 -QUE PERTENECEN AL SECTOR</t>
  </si>
  <si>
    <t>SUMATORIO TOTAL DE OPERACIONES MODELO 347 CON CLAVE B - EJERCICIO 2019</t>
  </si>
  <si>
    <t>SUMATORIO TOTAL DE OPERACIONES MODELO 347 CON CLAVE B - EJERCICIO 2020</t>
  </si>
  <si>
    <t>% RESPECTO AL TOTAL DE OPERACIONES CON CLAVE B</t>
  </si>
  <si>
    <t>Casilla "SUMATORIO TOTAL DE OPERACIONES MODELO 347 CON CLAVE B - EJERCICIO 2019" de la HOJA 1</t>
  </si>
  <si>
    <t>Casilla "TOTAL DEL MODELO 347 CON CLAVE DE OPERACIÓN B - EJERCICIO 2019 -QUE PERTENECEN AL SECTOR" de la HOJA 1</t>
  </si>
  <si>
    <t>Casilla "SUMATORIO TOTAL DE OPERACIONES MODELO 347 CON CLAVE B - EJERCICIO 2020" de la HOJA 1</t>
  </si>
  <si>
    <t>Casilla "TOTAL DEL MODELO 347 CON CLAVE DE OPERACIÓN B - EJERCICIO 2020 -QUE PERTENECEN AL SECTOR" de la HOJA 1</t>
  </si>
  <si>
    <t>TOTAL DEL MODELO 347 CON CLAVE DE OPERACIÓN B - EJERCICIO 2019 - QUE PERTENECEN AL SECTOR</t>
  </si>
  <si>
    <t>TOTAL DEL MODELO 347 CON CLAVE DE OPERACIÓN B - EJERCICIO 2020 - QUE PERTENECEN AL SECTOR</t>
  </si>
  <si>
    <t>IMPORTE ANUAL DE LAS OPERACIONES EJERCICIO 2019</t>
  </si>
  <si>
    <t>IMPORTE ANUAL DE LAS OPERACIONES EJERCICIO 2020</t>
  </si>
  <si>
    <t>Casilla con mayor importe de las relacionadas en la columna "IMPORTE ANUAL DE LAS OPERACIONES- EJERCICIO 2019" de la Hoja 1</t>
  </si>
  <si>
    <t>Casilla con mayor importe de las relacionadas en la columna "IMPORTE ANUAL DE LAS OPERACIONES- EJERCICIO 2020" de la Hoja 1</t>
  </si>
  <si>
    <t>CNAE DEL DECLARADO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</si>
</sst>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.5"/>
      <color theme="0" tint="-4.9989318521683403E-2"/>
      <name val="Arial Narrow"/>
      <family val="2"/>
    </font>
    <font>
      <b/>
      <sz val="10"/>
      <color theme="0" tint="-4.9989318521683403E-2"/>
      <name val="Arial Narrow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7.5"/>
      <color theme="0"/>
      <name val="Arial Narrow"/>
      <family val="2"/>
    </font>
    <font>
      <b/>
      <sz val="12"/>
      <color theme="0" tint="-4.9989318521683403E-2"/>
      <name val="Arial Narrow"/>
      <family val="2"/>
    </font>
    <font>
      <sz val="12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u/>
      <sz val="12"/>
      <color theme="0"/>
      <name val="Arial Narrow"/>
      <family val="2"/>
    </font>
    <font>
      <sz val="12"/>
      <name val="Arial Narrow"/>
      <family val="2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65F91"/>
        <bgColor indexed="64"/>
      </patternFill>
    </fill>
    <fill>
      <patternFill patternType="solid">
        <fgColor theme="4" tint="-0.249977111117893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95B3D7"/>
      </left>
      <right style="medium">
        <color rgb="FF95B3D7"/>
      </right>
      <top style="medium">
        <color rgb="FF95B3D7"/>
      </top>
      <bottom style="medium">
        <color rgb="FF95B3D7"/>
      </bottom>
      <diagonal/>
    </border>
    <border>
      <left/>
      <right style="medium">
        <color rgb="FF95B3D7"/>
      </right>
      <top style="medium">
        <color rgb="FF95B3D7"/>
      </top>
      <bottom style="medium">
        <color rgb="FF95B3D7"/>
      </bottom>
      <diagonal/>
    </border>
    <border>
      <left style="medium">
        <color rgb="FF95B3D7"/>
      </left>
      <right style="medium">
        <color rgb="FF95B3D7"/>
      </right>
      <top/>
      <bottom style="medium">
        <color rgb="FF95B3D7"/>
      </bottom>
      <diagonal/>
    </border>
    <border>
      <left style="medium">
        <color rgb="FF95B3D7"/>
      </left>
      <right/>
      <top style="medium">
        <color rgb="FF95B3D7"/>
      </top>
      <bottom style="medium">
        <color rgb="FF95B3D7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95B3D7"/>
      </left>
      <right style="medium">
        <color rgb="FF95B3D7"/>
      </right>
      <top style="medium">
        <color rgb="FF95B3D7"/>
      </top>
      <bottom/>
      <diagonal/>
    </border>
    <border>
      <left style="medium">
        <color theme="3" tint="0.59996337778862885"/>
      </left>
      <right style="medium">
        <color theme="3" tint="0.59996337778862885"/>
      </right>
      <top style="medium">
        <color theme="3" tint="0.59996337778862885"/>
      </top>
      <bottom/>
      <diagonal/>
    </border>
    <border>
      <left style="medium">
        <color theme="3" tint="0.59996337778862885"/>
      </left>
      <right style="medium">
        <color theme="3" tint="0.59996337778862885"/>
      </right>
      <top/>
      <bottom style="medium">
        <color theme="3" tint="0.59996337778862885"/>
      </bottom>
      <diagonal/>
    </border>
    <border>
      <left style="medium">
        <color rgb="FF95B3D7"/>
      </left>
      <right style="medium">
        <color rgb="FF95B3D7"/>
      </right>
      <top/>
      <bottom/>
      <diagonal/>
    </border>
    <border>
      <left style="thick">
        <color theme="3" tint="0.39994506668294322"/>
      </left>
      <right/>
      <top/>
      <bottom style="thick">
        <color theme="3" tint="0.39994506668294322"/>
      </bottom>
      <diagonal/>
    </border>
    <border>
      <left/>
      <right/>
      <top/>
      <bottom style="thick">
        <color theme="3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3" tint="0.39988402966399123"/>
      </left>
      <right/>
      <top/>
      <bottom/>
      <diagonal/>
    </border>
    <border>
      <left/>
      <right style="medium">
        <color theme="3" tint="0.39988402966399123"/>
      </right>
      <top/>
      <bottom/>
      <diagonal/>
    </border>
    <border>
      <left style="thin">
        <color indexed="64"/>
      </left>
      <right style="thin">
        <color indexed="64"/>
      </right>
      <top style="medium">
        <color theme="3" tint="0.39985351115451523"/>
      </top>
      <bottom style="thin">
        <color indexed="64"/>
      </bottom>
      <diagonal/>
    </border>
    <border>
      <left style="thin">
        <color indexed="64"/>
      </left>
      <right style="medium">
        <color theme="3" tint="0.39985351115451523"/>
      </right>
      <top style="medium">
        <color theme="3" tint="0.39985351115451523"/>
      </top>
      <bottom style="thin">
        <color indexed="64"/>
      </bottom>
      <diagonal/>
    </border>
    <border>
      <left style="thin">
        <color indexed="64"/>
      </left>
      <right style="medium">
        <color theme="3" tint="0.3998535111545152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3" tint="0.39985351115451523"/>
      </bottom>
      <diagonal/>
    </border>
    <border>
      <left style="thin">
        <color indexed="64"/>
      </left>
      <right style="medium">
        <color theme="3" tint="0.39985351115451523"/>
      </right>
      <top style="thin">
        <color indexed="64"/>
      </top>
      <bottom style="medium">
        <color theme="3" tint="0.39985351115451523"/>
      </bottom>
      <diagonal/>
    </border>
    <border>
      <left style="medium">
        <color theme="3" tint="0.39991454817346722"/>
      </left>
      <right style="thin">
        <color indexed="64"/>
      </right>
      <top style="medium">
        <color theme="3" tint="0.39991454817346722"/>
      </top>
      <bottom/>
      <diagonal/>
    </border>
    <border>
      <left style="thin">
        <color indexed="64"/>
      </left>
      <right/>
      <top style="medium">
        <color theme="3" tint="0.39991454817346722"/>
      </top>
      <bottom style="thin">
        <color indexed="64"/>
      </bottom>
      <diagonal/>
    </border>
    <border>
      <left style="thin">
        <color indexed="64"/>
      </left>
      <right style="medium">
        <color theme="3" tint="0.39991454817346722"/>
      </right>
      <top style="medium">
        <color theme="3" tint="0.39991454817346722"/>
      </top>
      <bottom style="thin">
        <color indexed="64"/>
      </bottom>
      <diagonal/>
    </border>
    <border>
      <left style="medium">
        <color theme="3" tint="0.39991454817346722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3" tint="0.39991454817346722"/>
      </right>
      <top style="thin">
        <color indexed="64"/>
      </top>
      <bottom style="thin">
        <color indexed="64"/>
      </bottom>
      <diagonal/>
    </border>
    <border>
      <left style="medium">
        <color theme="3" tint="0.39991454817346722"/>
      </left>
      <right style="thin">
        <color indexed="64"/>
      </right>
      <top/>
      <bottom style="medium">
        <color theme="3" tint="0.39991454817346722"/>
      </bottom>
      <diagonal/>
    </border>
    <border>
      <left style="thin">
        <color indexed="64"/>
      </left>
      <right/>
      <top style="thin">
        <color indexed="64"/>
      </top>
      <bottom style="medium">
        <color theme="3" tint="0.39991454817346722"/>
      </bottom>
      <diagonal/>
    </border>
    <border>
      <left style="thin">
        <color indexed="64"/>
      </left>
      <right style="medium">
        <color theme="3" tint="0.39991454817346722"/>
      </right>
      <top style="thin">
        <color indexed="64"/>
      </top>
      <bottom style="medium">
        <color theme="3" tint="0.39991454817346722"/>
      </bottom>
      <diagonal/>
    </border>
    <border>
      <left style="medium">
        <color theme="3" tint="0.39985351115451523"/>
      </left>
      <right style="thin">
        <color indexed="64"/>
      </right>
      <top style="medium">
        <color theme="3" tint="0.39985351115451523"/>
      </top>
      <bottom/>
      <diagonal/>
    </border>
    <border>
      <left style="medium">
        <color theme="3" tint="0.39985351115451523"/>
      </left>
      <right style="thin">
        <color indexed="64"/>
      </right>
      <top/>
      <bottom/>
      <diagonal/>
    </border>
    <border>
      <left style="medium">
        <color theme="3" tint="0.39985351115451523"/>
      </left>
      <right style="thin">
        <color indexed="64"/>
      </right>
      <top/>
      <bottom style="medium">
        <color theme="3" tint="0.399853511154515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indexed="64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indexed="64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ck">
        <color theme="3" tint="0.39991454817346722"/>
      </left>
      <right style="medium">
        <color theme="3" tint="0.39988402966399123"/>
      </right>
      <top style="thick">
        <color theme="3" tint="0.39988402966399123"/>
      </top>
      <bottom style="medium">
        <color theme="3" tint="0.39988402966399123"/>
      </bottom>
      <diagonal/>
    </border>
    <border>
      <left style="medium">
        <color theme="3" tint="0.39988402966399123"/>
      </left>
      <right style="medium">
        <color theme="3" tint="0.39988402966399123"/>
      </right>
      <top style="thick">
        <color theme="3" tint="0.39988402966399123"/>
      </top>
      <bottom style="medium">
        <color theme="3" tint="0.39988402966399123"/>
      </bottom>
      <diagonal/>
    </border>
    <border>
      <left style="medium">
        <color theme="3" tint="0.39988402966399123"/>
      </left>
      <right style="thick">
        <color theme="3" tint="0.39988402966399123"/>
      </right>
      <top style="thick">
        <color theme="3" tint="0.39988402966399123"/>
      </top>
      <bottom style="medium">
        <color theme="3" tint="0.39988402966399123"/>
      </bottom>
      <diagonal/>
    </border>
    <border>
      <left style="thick">
        <color theme="3" tint="0.39991454817346722"/>
      </left>
      <right style="medium">
        <color theme="3" tint="0.39988402966399123"/>
      </right>
      <top style="medium">
        <color theme="3" tint="0.39988402966399123"/>
      </top>
      <bottom style="medium">
        <color theme="3" tint="0.39988402966399123"/>
      </bottom>
      <diagonal/>
    </border>
    <border>
      <left style="medium">
        <color theme="3" tint="0.39988402966399123"/>
      </left>
      <right style="medium">
        <color theme="3" tint="0.39988402966399123"/>
      </right>
      <top style="medium">
        <color theme="3" tint="0.39988402966399123"/>
      </top>
      <bottom style="medium">
        <color theme="3" tint="0.39988402966399123"/>
      </bottom>
      <diagonal/>
    </border>
    <border>
      <left style="medium">
        <color theme="3" tint="0.39988402966399123"/>
      </left>
      <right style="thick">
        <color theme="3" tint="0.39988402966399123"/>
      </right>
      <top style="medium">
        <color theme="3" tint="0.39988402966399123"/>
      </top>
      <bottom style="medium">
        <color theme="3" tint="0.39988402966399123"/>
      </bottom>
      <diagonal/>
    </border>
    <border>
      <left style="thick">
        <color theme="3" tint="0.39991454817346722"/>
      </left>
      <right style="medium">
        <color theme="3" tint="0.39988402966399123"/>
      </right>
      <top style="medium">
        <color theme="3" tint="0.39988402966399123"/>
      </top>
      <bottom style="thick">
        <color theme="3" tint="0.39988402966399123"/>
      </bottom>
      <diagonal/>
    </border>
    <border>
      <left style="medium">
        <color theme="3" tint="0.39988402966399123"/>
      </left>
      <right style="medium">
        <color theme="3" tint="0.39988402966399123"/>
      </right>
      <top style="medium">
        <color theme="3" tint="0.39988402966399123"/>
      </top>
      <bottom style="thick">
        <color theme="3" tint="0.39988402966399123"/>
      </bottom>
      <diagonal/>
    </border>
    <border>
      <left style="medium">
        <color theme="3" tint="0.39988402966399123"/>
      </left>
      <right style="thick">
        <color theme="3" tint="0.39988402966399123"/>
      </right>
      <top style="medium">
        <color theme="3" tint="0.39988402966399123"/>
      </top>
      <bottom style="thick">
        <color theme="3" tint="0.39988402966399123"/>
      </bottom>
      <diagonal/>
    </border>
    <border>
      <left style="medium">
        <color theme="3" tint="0.39994506668294322"/>
      </left>
      <right style="medium">
        <color theme="3" tint="0.39991454817346722"/>
      </right>
      <top style="medium">
        <color theme="3" tint="0.39994506668294322"/>
      </top>
      <bottom style="medium">
        <color theme="3" tint="0.39991454817346722"/>
      </bottom>
      <diagonal/>
    </border>
    <border>
      <left style="medium">
        <color theme="3" tint="0.39991454817346722"/>
      </left>
      <right style="medium">
        <color theme="3" tint="0.39991454817346722"/>
      </right>
      <top style="medium">
        <color theme="3" tint="0.39994506668294322"/>
      </top>
      <bottom style="medium">
        <color theme="3" tint="0.39991454817346722"/>
      </bottom>
      <diagonal/>
    </border>
    <border>
      <left style="medium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medium">
        <color theme="3" tint="0.39991454817346722"/>
      </bottom>
      <diagonal/>
    </border>
    <border>
      <left style="medium">
        <color theme="3" tint="0.39994506668294322"/>
      </left>
      <right style="medium">
        <color theme="3" tint="0.39991454817346722"/>
      </right>
      <top style="medium">
        <color theme="3" tint="0.39991454817346722"/>
      </top>
      <bottom style="medium">
        <color theme="3" tint="0.39991454817346722"/>
      </bottom>
      <diagonal/>
    </border>
    <border>
      <left style="medium">
        <color theme="3" tint="0.39991454817346722"/>
      </left>
      <right style="medium">
        <color theme="3" tint="0.39991454817346722"/>
      </right>
      <top style="medium">
        <color theme="3" tint="0.39991454817346722"/>
      </top>
      <bottom style="medium">
        <color theme="3" tint="0.39991454817346722"/>
      </bottom>
      <diagonal/>
    </border>
    <border>
      <left style="medium">
        <color theme="3" tint="0.39991454817346722"/>
      </left>
      <right style="medium">
        <color theme="3" tint="0.39994506668294322"/>
      </right>
      <top style="medium">
        <color theme="3" tint="0.39991454817346722"/>
      </top>
      <bottom style="medium">
        <color theme="3" tint="0.39991454817346722"/>
      </bottom>
      <diagonal/>
    </border>
    <border>
      <left style="medium">
        <color theme="3" tint="0.39994506668294322"/>
      </left>
      <right style="medium">
        <color theme="3" tint="0.39991454817346722"/>
      </right>
      <top style="medium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medium">
        <color theme="3" tint="0.39991454817346722"/>
      </right>
      <top style="medium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medium">
        <color theme="3" tint="0.39994506668294322"/>
      </right>
      <top style="medium">
        <color theme="3" tint="0.39991454817346722"/>
      </top>
      <bottom style="medium">
        <color theme="3" tint="0.39994506668294322"/>
      </bottom>
      <diagonal/>
    </border>
    <border>
      <left style="thick">
        <color theme="3" tint="0.39994506668294322"/>
      </left>
      <right style="thick">
        <color theme="3" tint="0.39991454817346722"/>
      </right>
      <top style="thick">
        <color theme="3" tint="0.39994506668294322"/>
      </top>
      <bottom style="thick">
        <color theme="3" tint="0.39991454817346722"/>
      </bottom>
      <diagonal/>
    </border>
    <border>
      <left style="thick">
        <color theme="3" tint="0.39991454817346722"/>
      </left>
      <right style="thick">
        <color theme="3" tint="0.39991454817346722"/>
      </right>
      <top style="thick">
        <color theme="3" tint="0.39994506668294322"/>
      </top>
      <bottom style="thick">
        <color theme="3" tint="0.39991454817346722"/>
      </bottom>
      <diagonal/>
    </border>
    <border>
      <left style="thick">
        <color theme="3" tint="0.39991454817346722"/>
      </left>
      <right style="thick">
        <color theme="3" tint="0.39994506668294322"/>
      </right>
      <top style="thick">
        <color theme="3" tint="0.39994506668294322"/>
      </top>
      <bottom style="thick">
        <color theme="3" tint="0.39991454817346722"/>
      </bottom>
      <diagonal/>
    </border>
    <border>
      <left style="thick">
        <color theme="3" tint="0.39994506668294322"/>
      </left>
      <right style="thick">
        <color theme="3" tint="0.39991454817346722"/>
      </right>
      <top style="thick">
        <color theme="3" tint="0.39991454817346722"/>
      </top>
      <bottom style="thick">
        <color theme="3" tint="0.39991454817346722"/>
      </bottom>
      <diagonal/>
    </border>
    <border>
      <left style="thick">
        <color theme="3" tint="0.39991454817346722"/>
      </left>
      <right style="thick">
        <color theme="3" tint="0.39991454817346722"/>
      </right>
      <top style="thick">
        <color theme="3" tint="0.39991454817346722"/>
      </top>
      <bottom style="thick">
        <color theme="3" tint="0.39991454817346722"/>
      </bottom>
      <diagonal/>
    </border>
    <border>
      <left style="thick">
        <color theme="3" tint="0.39991454817346722"/>
      </left>
      <right style="thick">
        <color theme="3" tint="0.39994506668294322"/>
      </right>
      <top style="thick">
        <color theme="3" tint="0.39991454817346722"/>
      </top>
      <bottom style="thick">
        <color theme="3" tint="0.39991454817346722"/>
      </bottom>
      <diagonal/>
    </border>
    <border>
      <left style="thick">
        <color theme="3" tint="0.39994506668294322"/>
      </left>
      <right style="thick">
        <color theme="3" tint="0.39991454817346722"/>
      </right>
      <top style="thick">
        <color theme="3" tint="0.39991454817346722"/>
      </top>
      <bottom style="thick">
        <color theme="3" tint="0.39994506668294322"/>
      </bottom>
      <diagonal/>
    </border>
    <border>
      <left style="thick">
        <color theme="3" tint="0.39991454817346722"/>
      </left>
      <right style="thick">
        <color theme="3" tint="0.39991454817346722"/>
      </right>
      <top style="thick">
        <color theme="3" tint="0.39991454817346722"/>
      </top>
      <bottom style="thick">
        <color theme="3" tint="0.39994506668294322"/>
      </bottom>
      <diagonal/>
    </border>
    <border>
      <left style="thick">
        <color theme="3" tint="0.39991454817346722"/>
      </left>
      <right style="thick">
        <color theme="3" tint="0.39994506668294322"/>
      </right>
      <top style="thick">
        <color theme="3" tint="0.39991454817346722"/>
      </top>
      <bottom style="thick">
        <color theme="3" tint="0.39994506668294322"/>
      </bottom>
      <diagonal/>
    </border>
    <border>
      <left style="thick">
        <color theme="3" tint="0.39991454817346722"/>
      </left>
      <right style="medium">
        <color theme="3" tint="0.39988402966399123"/>
      </right>
      <top style="thick">
        <color theme="3" tint="0.39991454817346722"/>
      </top>
      <bottom style="medium">
        <color theme="3" tint="0.39988402966399123"/>
      </bottom>
      <diagonal/>
    </border>
    <border>
      <left style="medium">
        <color theme="3" tint="0.39988402966399123"/>
      </left>
      <right style="medium">
        <color theme="3" tint="0.39988402966399123"/>
      </right>
      <top style="thick">
        <color theme="3" tint="0.39991454817346722"/>
      </top>
      <bottom style="medium">
        <color theme="3" tint="0.39988402966399123"/>
      </bottom>
      <diagonal/>
    </border>
    <border>
      <left style="medium">
        <color theme="3" tint="0.39988402966399123"/>
      </left>
      <right style="thick">
        <color theme="3" tint="0.39991454817346722"/>
      </right>
      <top style="thick">
        <color theme="3" tint="0.39991454817346722"/>
      </top>
      <bottom style="medium">
        <color theme="3" tint="0.39988402966399123"/>
      </bottom>
      <diagonal/>
    </border>
    <border>
      <left style="medium">
        <color theme="3" tint="0.39988402966399123"/>
      </left>
      <right style="thick">
        <color theme="3" tint="0.39991454817346722"/>
      </right>
      <top style="medium">
        <color theme="3" tint="0.39988402966399123"/>
      </top>
      <bottom style="medium">
        <color theme="3" tint="0.39988402966399123"/>
      </bottom>
      <diagonal/>
    </border>
    <border>
      <left style="thick">
        <color theme="3" tint="0.39991454817346722"/>
      </left>
      <right style="medium">
        <color theme="3" tint="0.39988402966399123"/>
      </right>
      <top style="medium">
        <color theme="3" tint="0.39988402966399123"/>
      </top>
      <bottom style="thick">
        <color theme="3" tint="0.39991454817346722"/>
      </bottom>
      <diagonal/>
    </border>
    <border>
      <left style="medium">
        <color theme="3" tint="0.39988402966399123"/>
      </left>
      <right style="medium">
        <color theme="3" tint="0.39988402966399123"/>
      </right>
      <top style="medium">
        <color theme="3" tint="0.39988402966399123"/>
      </top>
      <bottom style="thick">
        <color theme="3" tint="0.39991454817346722"/>
      </bottom>
      <diagonal/>
    </border>
    <border>
      <left style="medium">
        <color theme="3" tint="0.39988402966399123"/>
      </left>
      <right style="thick">
        <color theme="3" tint="0.39991454817346722"/>
      </right>
      <top style="medium">
        <color theme="3" tint="0.39988402966399123"/>
      </top>
      <bottom style="thick">
        <color theme="3" tint="0.39991454817346722"/>
      </bottom>
      <diagonal/>
    </border>
    <border>
      <left style="thick">
        <color theme="3" tint="0.39991454817346722"/>
      </left>
      <right/>
      <top style="thick">
        <color theme="3" tint="0.39988402966399123"/>
      </top>
      <bottom style="thick">
        <color theme="3" tint="0.39991454817346722"/>
      </bottom>
      <diagonal/>
    </border>
    <border>
      <left/>
      <right/>
      <top style="thick">
        <color theme="3" tint="0.39988402966399123"/>
      </top>
      <bottom style="thick">
        <color theme="3" tint="0.39991454817346722"/>
      </bottom>
      <diagonal/>
    </border>
    <border>
      <left style="thin">
        <color indexed="64"/>
      </left>
      <right style="thick">
        <color theme="3" tint="0.39991454817346722"/>
      </right>
      <top style="thick">
        <color theme="3" tint="0.39988402966399123"/>
      </top>
      <bottom style="thick">
        <color theme="3" tint="0.39991454817346722"/>
      </bottom>
      <diagonal/>
    </border>
    <border>
      <left style="thick">
        <color theme="3" tint="0.39991454817346722"/>
      </left>
      <right style="thin">
        <color theme="0"/>
      </right>
      <top style="thick">
        <color theme="3" tint="0.399914548173467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3" tint="0.39991454817346722"/>
      </top>
      <bottom style="thin">
        <color theme="0"/>
      </bottom>
      <diagonal/>
    </border>
    <border>
      <left style="thin">
        <color theme="0"/>
      </left>
      <right style="thick">
        <color theme="3" tint="0.39991454817346722"/>
      </right>
      <top style="thick">
        <color theme="3" tint="0.39991454817346722"/>
      </top>
      <bottom style="thin">
        <color theme="0"/>
      </bottom>
      <diagonal/>
    </border>
    <border>
      <left style="thick">
        <color theme="3" tint="0.3999145481734672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3" tint="0.39991454817346722"/>
      </right>
      <top style="thin">
        <color theme="0"/>
      </top>
      <bottom style="thin">
        <color theme="0"/>
      </bottom>
      <diagonal/>
    </border>
    <border>
      <left style="thick">
        <color theme="3" tint="0.39991454817346722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3" tint="0.39991454817346722"/>
      </right>
      <top/>
      <bottom style="thin">
        <color theme="4" tint="-0.24994659260841701"/>
      </bottom>
      <diagonal/>
    </border>
    <border>
      <left style="thick">
        <color theme="3" tint="0.39991454817346722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3" tint="0.39994506668294322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3" tint="0.39994506668294322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 style="thick">
        <color theme="3" tint="0.39994506668294322"/>
      </right>
      <top style="thin">
        <color theme="4" tint="-0.24994659260841701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theme="4" tint="-0.2499465926084170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3" tint="0.39991454817346722"/>
      </left>
      <right/>
      <top style="thin">
        <color theme="4" tint="-0.24994659260841701"/>
      </top>
      <bottom style="thick">
        <color theme="3" tint="0.39991454817346722"/>
      </bottom>
      <diagonal/>
    </border>
    <border>
      <left/>
      <right/>
      <top style="thin">
        <color theme="4" tint="-0.24994659260841701"/>
      </top>
      <bottom style="thick">
        <color theme="3" tint="0.39991454817346722"/>
      </bottom>
      <diagonal/>
    </border>
    <border>
      <left/>
      <right style="thick">
        <color theme="4" tint="-0.24994659260841701"/>
      </right>
      <top style="thin">
        <color theme="4" tint="-0.24994659260841701"/>
      </top>
      <bottom style="thick">
        <color theme="3" tint="0.39991454817346722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ck">
        <color theme="4" tint="-0.24994659260841701"/>
      </left>
      <right/>
      <top style="thick">
        <color theme="4" tint="-0.24994659260841701"/>
      </top>
      <bottom style="thick">
        <color theme="4" tint="-0.24994659260841701"/>
      </bottom>
      <diagonal/>
    </border>
  </borders>
  <cellStyleXfs count="1">
    <xf numFmtId="0" fontId="0" fillId="0" borderId="0"/>
  </cellStyleXfs>
  <cellXfs count="215">
    <xf numFmtId="0" fontId="0" fillId="0" borderId="0" xfId="0"/>
    <xf numFmtId="0" fontId="4" fillId="0" borderId="0" xfId="0" applyFont="1" applyProtection="1">
      <protection locked="0"/>
    </xf>
    <xf numFmtId="0" fontId="0" fillId="0" borderId="0" xfId="0"/>
    <xf numFmtId="0" fontId="6" fillId="5" borderId="15" xfId="0" applyFont="1" applyFill="1" applyBorder="1" applyAlignment="1">
      <alignment horizontal="left" vertical="center" wrapText="1"/>
    </xf>
    <xf numFmtId="0" fontId="0" fillId="2" borderId="0" xfId="0" applyFill="1" applyAlignment="1">
      <alignment vertical="center"/>
    </xf>
    <xf numFmtId="0" fontId="15" fillId="0" borderId="0" xfId="0" applyFont="1" applyProtection="1">
      <protection locked="0"/>
    </xf>
    <xf numFmtId="0" fontId="9" fillId="2" borderId="0" xfId="0" applyFont="1" applyFill="1" applyBorder="1" applyAlignment="1">
      <alignment horizontal="left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Border="1" applyProtection="1">
      <protection locked="0"/>
    </xf>
    <xf numFmtId="0" fontId="18" fillId="5" borderId="0" xfId="0" applyFont="1" applyFill="1"/>
    <xf numFmtId="0" fontId="17" fillId="0" borderId="0" xfId="0" applyFont="1"/>
    <xf numFmtId="0" fontId="8" fillId="2" borderId="0" xfId="0" applyFont="1" applyFill="1"/>
    <xf numFmtId="0" fontId="18" fillId="2" borderId="0" xfId="0" applyFont="1" applyFill="1"/>
    <xf numFmtId="0" fontId="23" fillId="0" borderId="0" xfId="0" applyFont="1" applyProtection="1">
      <protection locked="0"/>
    </xf>
    <xf numFmtId="0" fontId="23" fillId="0" borderId="0" xfId="0" applyFont="1" applyBorder="1" applyProtection="1"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  <xf numFmtId="0" fontId="26" fillId="0" borderId="0" xfId="0" applyFont="1" applyBorder="1" applyAlignment="1" applyProtection="1">
      <alignment horizontal="left" vertical="center" wrapText="1"/>
      <protection locked="0"/>
    </xf>
    <xf numFmtId="0" fontId="11" fillId="0" borderId="9" xfId="0" applyFont="1" applyBorder="1" applyAlignment="1" applyProtection="1">
      <alignment horizontal="right" vertical="center" wrapText="1"/>
      <protection locked="0"/>
    </xf>
    <xf numFmtId="4" fontId="11" fillId="0" borderId="9" xfId="0" applyNumberFormat="1" applyFont="1" applyBorder="1" applyAlignment="1" applyProtection="1">
      <alignment horizontal="right" vertical="center" wrapText="1"/>
      <protection locked="0"/>
    </xf>
    <xf numFmtId="0" fontId="19" fillId="0" borderId="73" xfId="0" applyFont="1" applyFill="1" applyBorder="1" applyAlignment="1" applyProtection="1">
      <alignment horizontal="center" wrapText="1"/>
      <protection locked="0"/>
    </xf>
    <xf numFmtId="0" fontId="19" fillId="0" borderId="76" xfId="0" applyFont="1" applyFill="1" applyBorder="1" applyAlignment="1" applyProtection="1">
      <alignment horizontal="center" wrapText="1"/>
      <protection locked="0"/>
    </xf>
    <xf numFmtId="0" fontId="10" fillId="0" borderId="0" xfId="0" applyFont="1" applyProtection="1">
      <protection locked="0"/>
    </xf>
    <xf numFmtId="4" fontId="24" fillId="2" borderId="95" xfId="0" applyNumberFormat="1" applyFont="1" applyFill="1" applyBorder="1" applyAlignment="1" applyProtection="1">
      <alignment horizontal="right"/>
      <protection locked="0"/>
    </xf>
    <xf numFmtId="0" fontId="10" fillId="0" borderId="101" xfId="0" applyFont="1" applyBorder="1" applyAlignment="1" applyProtection="1">
      <alignment wrapText="1"/>
      <protection locked="0"/>
    </xf>
    <xf numFmtId="0" fontId="10" fillId="0" borderId="57" xfId="0" applyFont="1" applyBorder="1" applyAlignment="1" applyProtection="1">
      <alignment horizontal="center" wrapText="1"/>
      <protection locked="0"/>
    </xf>
    <xf numFmtId="0" fontId="10" fillId="0" borderId="58" xfId="0" applyFont="1" applyBorder="1" applyAlignment="1" applyProtection="1">
      <alignment horizontal="center" wrapText="1"/>
      <protection locked="0"/>
    </xf>
    <xf numFmtId="4" fontId="10" fillId="0" borderId="56" xfId="0" applyNumberFormat="1" applyFont="1" applyBorder="1" applyAlignment="1" applyProtection="1">
      <alignment wrapText="1"/>
      <protection locked="0"/>
    </xf>
    <xf numFmtId="10" fontId="10" fillId="0" borderId="102" xfId="0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wrapText="1"/>
      <protection locked="0"/>
    </xf>
    <xf numFmtId="0" fontId="10" fillId="0" borderId="103" xfId="0" applyFont="1" applyBorder="1" applyAlignment="1" applyProtection="1">
      <alignment wrapText="1"/>
      <protection locked="0"/>
    </xf>
    <xf numFmtId="4" fontId="10" fillId="0" borderId="52" xfId="0" applyNumberFormat="1" applyFont="1" applyBorder="1" applyAlignment="1" applyProtection="1">
      <alignment wrapText="1"/>
      <protection locked="0"/>
    </xf>
    <xf numFmtId="4" fontId="10" fillId="0" borderId="106" xfId="0" applyNumberFormat="1" applyFont="1" applyBorder="1" applyAlignment="1" applyProtection="1">
      <alignment wrapText="1"/>
      <protection locked="0"/>
    </xf>
    <xf numFmtId="0" fontId="24" fillId="0" borderId="0" xfId="0" applyFont="1" applyProtection="1">
      <protection locked="0"/>
    </xf>
    <xf numFmtId="4" fontId="24" fillId="0" borderId="0" xfId="0" applyNumberFormat="1" applyFont="1" applyProtection="1">
      <protection locked="0"/>
    </xf>
    <xf numFmtId="10" fontId="10" fillId="0" borderId="0" xfId="0" applyNumberFormat="1" applyFont="1" applyAlignment="1" applyProtection="1">
      <alignment horizontal="center" wrapText="1"/>
      <protection locked="0"/>
    </xf>
    <xf numFmtId="0" fontId="10" fillId="0" borderId="104" xfId="0" applyFont="1" applyBorder="1" applyAlignment="1" applyProtection="1">
      <alignment wrapText="1"/>
      <protection locked="0"/>
    </xf>
    <xf numFmtId="10" fontId="10" fillId="0" borderId="105" xfId="0" applyNumberFormat="1" applyFont="1" applyBorder="1" applyAlignment="1" applyProtection="1">
      <alignment horizontal="center" vertical="center" wrapText="1"/>
      <protection locked="0"/>
    </xf>
    <xf numFmtId="0" fontId="10" fillId="0" borderId="53" xfId="0" applyFont="1" applyBorder="1" applyAlignment="1" applyProtection="1">
      <alignment horizontal="center" wrapText="1"/>
      <protection locked="0"/>
    </xf>
    <xf numFmtId="10" fontId="10" fillId="0" borderId="107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Protection="1"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3" fillId="0" borderId="0" xfId="0" applyFont="1" applyBorder="1" applyAlignment="1" applyProtection="1">
      <alignment horizontal="center" vertical="center"/>
      <protection locked="0"/>
    </xf>
    <xf numFmtId="0" fontId="11" fillId="2" borderId="8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left" vertical="center" wrapText="1"/>
      <protection locked="0"/>
    </xf>
    <xf numFmtId="0" fontId="14" fillId="2" borderId="0" xfId="0" applyFont="1" applyFill="1" applyBorder="1" applyAlignment="1" applyProtection="1">
      <alignment horizontal="right" vertical="center" wrapText="1"/>
      <protection locked="0"/>
    </xf>
    <xf numFmtId="0" fontId="4" fillId="2" borderId="0" xfId="0" applyFont="1" applyFill="1" applyProtection="1">
      <protection locked="0"/>
    </xf>
    <xf numFmtId="4" fontId="11" fillId="2" borderId="8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Protection="1">
      <protection locked="0"/>
    </xf>
    <xf numFmtId="4" fontId="11" fillId="2" borderId="8" xfId="0" applyNumberFormat="1" applyFont="1" applyFill="1" applyBorder="1" applyAlignment="1" applyProtection="1">
      <alignment vertical="center" wrapText="1"/>
      <protection locked="0"/>
    </xf>
    <xf numFmtId="0" fontId="12" fillId="2" borderId="8" xfId="0" applyFont="1" applyFill="1" applyBorder="1" applyAlignment="1" applyProtection="1">
      <alignment horizontal="left" vertical="center" wrapText="1"/>
      <protection locked="0"/>
    </xf>
    <xf numFmtId="0" fontId="11" fillId="2" borderId="8" xfId="0" applyFont="1" applyFill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justify" vertical="center"/>
      <protection locked="0"/>
    </xf>
    <xf numFmtId="2" fontId="11" fillId="2" borderId="9" xfId="0" applyNumberFormat="1" applyFont="1" applyFill="1" applyBorder="1" applyAlignment="1" applyProtection="1">
      <alignment horizontal="right" vertical="center" wrapText="1"/>
      <protection locked="0"/>
    </xf>
    <xf numFmtId="4" fontId="11" fillId="2" borderId="37" xfId="0" applyNumberFormat="1" applyFont="1" applyFill="1" applyBorder="1" applyAlignment="1" applyProtection="1">
      <alignment horizontal="right" vertical="center" wrapText="1"/>
      <protection locked="0"/>
    </xf>
    <xf numFmtId="4" fontId="11" fillId="2" borderId="39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0" fontId="0" fillId="0" borderId="0" xfId="0" applyBorder="1" applyProtection="1"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0" fillId="2" borderId="28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left" vertical="center" wrapText="1"/>
      <protection locked="0"/>
    </xf>
    <xf numFmtId="0" fontId="3" fillId="2" borderId="29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 applyBorder="1" applyProtection="1">
      <protection locked="0"/>
    </xf>
    <xf numFmtId="0" fontId="11" fillId="2" borderId="0" xfId="0" applyFont="1" applyFill="1" applyBorder="1" applyAlignment="1" applyProtection="1">
      <alignment horizontal="left" vertical="center" wrapText="1"/>
      <protection locked="0"/>
    </xf>
    <xf numFmtId="0" fontId="19" fillId="0" borderId="0" xfId="0" applyFont="1" applyBorder="1" applyAlignment="1" applyProtection="1">
      <protection locked="0"/>
    </xf>
    <xf numFmtId="0" fontId="0" fillId="2" borderId="0" xfId="0" applyFill="1" applyBorder="1" applyProtection="1">
      <protection locked="0"/>
    </xf>
    <xf numFmtId="10" fontId="1" fillId="0" borderId="14" xfId="0" applyNumberFormat="1" applyFont="1" applyBorder="1" applyAlignment="1" applyProtection="1">
      <alignment horizontal="center" vertical="center" wrapText="1"/>
      <protection locked="0"/>
    </xf>
    <xf numFmtId="10" fontId="1" fillId="0" borderId="0" xfId="0" applyNumberFormat="1" applyFont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protection locked="0"/>
    </xf>
    <xf numFmtId="0" fontId="6" fillId="5" borderId="0" xfId="0" applyFont="1" applyFill="1" applyBorder="1" applyAlignment="1" applyProtection="1">
      <alignment horizontal="left" vertical="center" wrapText="1"/>
      <protection locked="0"/>
    </xf>
    <xf numFmtId="0" fontId="22" fillId="5" borderId="86" xfId="0" applyFont="1" applyFill="1" applyBorder="1" applyAlignment="1" applyProtection="1">
      <alignment horizontal="left" vertical="center" wrapText="1"/>
      <protection locked="0"/>
    </xf>
    <xf numFmtId="0" fontId="24" fillId="2" borderId="89" xfId="0" applyFont="1" applyFill="1" applyBorder="1" applyAlignment="1" applyProtection="1">
      <alignment horizontal="right"/>
      <protection locked="0"/>
    </xf>
    <xf numFmtId="0" fontId="24" fillId="2" borderId="92" xfId="0" applyFont="1" applyFill="1" applyBorder="1" applyAlignment="1" applyProtection="1">
      <alignment horizontal="right"/>
      <protection locked="0"/>
    </xf>
    <xf numFmtId="0" fontId="12" fillId="5" borderId="0" xfId="0" applyFont="1" applyFill="1" applyAlignment="1" applyProtection="1">
      <alignment horizontal="center" wrapText="1"/>
      <protection locked="0"/>
    </xf>
    <xf numFmtId="0" fontId="10" fillId="0" borderId="48" xfId="0" applyFont="1" applyBorder="1" applyAlignment="1" applyProtection="1">
      <alignment wrapText="1"/>
      <protection locked="0"/>
    </xf>
    <xf numFmtId="0" fontId="10" fillId="0" borderId="49" xfId="0" applyFont="1" applyBorder="1" applyAlignment="1" applyProtection="1">
      <alignment wrapText="1"/>
      <protection locked="0"/>
    </xf>
    <xf numFmtId="0" fontId="10" fillId="0" borderId="50" xfId="0" applyFont="1" applyBorder="1" applyAlignment="1" applyProtection="1">
      <alignment wrapText="1"/>
      <protection locked="0"/>
    </xf>
    <xf numFmtId="0" fontId="10" fillId="0" borderId="51" xfId="0" applyFont="1" applyBorder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22" fillId="5" borderId="59" xfId="0" applyFont="1" applyFill="1" applyBorder="1" applyAlignment="1" applyProtection="1">
      <alignment horizontal="left" vertical="center" wrapText="1"/>
      <protection hidden="1"/>
    </xf>
    <xf numFmtId="0" fontId="12" fillId="5" borderId="99" xfId="0" applyFont="1" applyFill="1" applyBorder="1" applyAlignment="1" applyProtection="1">
      <alignment horizontal="center" vertical="center" wrapText="1"/>
      <protection hidden="1"/>
    </xf>
    <xf numFmtId="0" fontId="12" fillId="5" borderId="55" xfId="0" applyFont="1" applyFill="1" applyBorder="1" applyAlignment="1" applyProtection="1">
      <alignment horizontal="left" vertical="center" wrapText="1"/>
      <protection hidden="1"/>
    </xf>
    <xf numFmtId="0" fontId="12" fillId="5" borderId="55" xfId="0" applyFont="1" applyFill="1" applyBorder="1" applyAlignment="1" applyProtection="1">
      <alignment horizontal="center" vertical="center" wrapText="1"/>
      <protection hidden="1"/>
    </xf>
    <xf numFmtId="0" fontId="12" fillId="5" borderId="108" xfId="0" applyFont="1" applyFill="1" applyBorder="1" applyAlignment="1" applyProtection="1">
      <alignment horizontal="center" vertical="center" wrapText="1"/>
      <protection hidden="1"/>
    </xf>
    <xf numFmtId="0" fontId="10" fillId="0" borderId="0" xfId="0" applyFont="1" applyProtection="1">
      <protection hidden="1"/>
    </xf>
    <xf numFmtId="0" fontId="10" fillId="0" borderId="58" xfId="0" applyFont="1" applyBorder="1" applyAlignment="1" applyProtection="1">
      <alignment horizontal="left" wrapText="1"/>
      <protection locked="0"/>
    </xf>
    <xf numFmtId="0" fontId="10" fillId="0" borderId="54" xfId="0" applyFont="1" applyBorder="1" applyAlignment="1" applyProtection="1">
      <alignment horizontal="left" wrapText="1"/>
      <protection locked="0"/>
    </xf>
    <xf numFmtId="4" fontId="24" fillId="0" borderId="114" xfId="0" applyNumberFormat="1" applyFont="1" applyBorder="1" applyAlignment="1" applyProtection="1">
      <alignment wrapText="1"/>
      <protection locked="0"/>
    </xf>
    <xf numFmtId="10" fontId="10" fillId="0" borderId="113" xfId="0" applyNumberFormat="1" applyFont="1" applyBorder="1" applyAlignment="1" applyProtection="1">
      <alignment horizontal="center" vertical="center" wrapText="1"/>
      <protection locked="0"/>
    </xf>
    <xf numFmtId="0" fontId="2" fillId="0" borderId="31" xfId="0" applyFont="1" applyBorder="1" applyAlignment="1" applyProtection="1">
      <alignment horizontal="center" vertical="center" wrapText="1"/>
      <protection locked="0"/>
    </xf>
    <xf numFmtId="0" fontId="22" fillId="5" borderId="68" xfId="0" applyFont="1" applyFill="1" applyBorder="1" applyAlignment="1" applyProtection="1">
      <alignment horizontal="left" vertical="center" wrapText="1"/>
      <protection hidden="1"/>
    </xf>
    <xf numFmtId="0" fontId="12" fillId="4" borderId="9" xfId="0" applyFont="1" applyFill="1" applyBorder="1" applyAlignment="1" applyProtection="1">
      <alignment horizontal="left" vertical="center" wrapText="1"/>
      <protection hidden="1"/>
    </xf>
    <xf numFmtId="0" fontId="12" fillId="4" borderId="8" xfId="0" applyFont="1" applyFill="1" applyBorder="1" applyAlignment="1" applyProtection="1">
      <alignment horizontal="left" vertical="center" wrapText="1"/>
      <protection hidden="1"/>
    </xf>
    <xf numFmtId="10" fontId="11" fillId="2" borderId="8" xfId="0" applyNumberFormat="1" applyFont="1" applyFill="1" applyBorder="1" applyAlignment="1" applyProtection="1">
      <alignment horizontal="right" vertical="center" wrapText="1"/>
      <protection hidden="1"/>
    </xf>
    <xf numFmtId="2" fontId="11" fillId="2" borderId="9" xfId="0" applyNumberFormat="1" applyFont="1" applyFill="1" applyBorder="1" applyAlignment="1" applyProtection="1">
      <alignment horizontal="right" vertical="center" wrapText="1"/>
      <protection hidden="1"/>
    </xf>
    <xf numFmtId="0" fontId="12" fillId="5" borderId="36" xfId="0" applyFont="1" applyFill="1" applyBorder="1" applyAlignment="1" applyProtection="1">
      <alignment horizontal="left" vertical="center" wrapText="1"/>
      <protection hidden="1"/>
    </xf>
    <xf numFmtId="0" fontId="12" fillId="5" borderId="2" xfId="0" applyFont="1" applyFill="1" applyBorder="1" applyAlignment="1" applyProtection="1">
      <alignment horizontal="left" vertical="center" wrapText="1"/>
      <protection hidden="1"/>
    </xf>
    <xf numFmtId="0" fontId="12" fillId="5" borderId="41" xfId="0" applyFont="1" applyFill="1" applyBorder="1" applyAlignment="1" applyProtection="1">
      <alignment horizontal="left" vertical="center" wrapText="1"/>
      <protection hidden="1"/>
    </xf>
    <xf numFmtId="4" fontId="11" fillId="2" borderId="42" xfId="0" applyNumberFormat="1" applyFont="1" applyFill="1" applyBorder="1" applyAlignment="1" applyProtection="1">
      <alignment horizontal="right" vertical="center" wrapText="1"/>
      <protection hidden="1"/>
    </xf>
    <xf numFmtId="0" fontId="24" fillId="0" borderId="8" xfId="0" applyFont="1" applyBorder="1" applyAlignment="1" applyProtection="1">
      <alignment horizontal="center" vertical="center" wrapText="1"/>
      <protection hidden="1"/>
    </xf>
    <xf numFmtId="0" fontId="12" fillId="5" borderId="8" xfId="0" applyFont="1" applyFill="1" applyBorder="1" applyAlignment="1" applyProtection="1">
      <alignment horizontal="left" vertical="center" wrapText="1"/>
      <protection hidden="1"/>
    </xf>
    <xf numFmtId="0" fontId="24" fillId="0" borderId="11" xfId="0" applyFont="1" applyBorder="1" applyAlignment="1" applyProtection="1">
      <alignment horizontal="center" vertical="center" wrapText="1"/>
      <protection hidden="1"/>
    </xf>
    <xf numFmtId="0" fontId="6" fillId="5" borderId="77" xfId="0" applyFont="1" applyFill="1" applyBorder="1" applyAlignment="1" applyProtection="1">
      <alignment horizontal="left" vertical="center" wrapText="1"/>
      <protection hidden="1"/>
    </xf>
    <xf numFmtId="0" fontId="3" fillId="0" borderId="34" xfId="0" applyFont="1" applyBorder="1" applyAlignment="1" applyProtection="1">
      <alignment horizontal="center" vertical="center" wrapText="1"/>
      <protection hidden="1"/>
    </xf>
    <xf numFmtId="0" fontId="2" fillId="0" borderId="32" xfId="0" applyFont="1" applyBorder="1" applyAlignment="1" applyProtection="1">
      <alignment horizontal="center" vertical="center" wrapText="1"/>
      <protection hidden="1"/>
    </xf>
    <xf numFmtId="0" fontId="13" fillId="2" borderId="32" xfId="0" applyFont="1" applyFill="1" applyBorder="1" applyAlignment="1" applyProtection="1">
      <alignment horizontal="center" vertical="center" wrapText="1"/>
      <protection hidden="1"/>
    </xf>
    <xf numFmtId="0" fontId="13" fillId="2" borderId="4" xfId="0" applyFont="1" applyFill="1" applyBorder="1" applyAlignment="1" applyProtection="1">
      <alignment horizontal="center" vertical="center" wrapText="1"/>
      <protection hidden="1"/>
    </xf>
    <xf numFmtId="4" fontId="13" fillId="2" borderId="1" xfId="0" applyNumberFormat="1" applyFont="1" applyFill="1" applyBorder="1" applyAlignment="1" applyProtection="1">
      <alignment horizontal="right" vertical="center" wrapText="1"/>
      <protection hidden="1"/>
    </xf>
    <xf numFmtId="0" fontId="17" fillId="0" borderId="46" xfId="0" applyFont="1" applyBorder="1" applyAlignment="1" applyProtection="1">
      <alignment vertical="center"/>
      <protection hidden="1"/>
    </xf>
    <xf numFmtId="0" fontId="0" fillId="0" borderId="0" xfId="0" applyProtection="1">
      <protection hidden="1"/>
    </xf>
    <xf numFmtId="0" fontId="4" fillId="2" borderId="0" xfId="0" applyFont="1" applyFill="1" applyBorder="1" applyProtection="1">
      <protection hidden="1"/>
    </xf>
    <xf numFmtId="0" fontId="5" fillId="2" borderId="0" xfId="0" applyFont="1" applyFill="1" applyBorder="1" applyAlignment="1" applyProtection="1">
      <alignment horizontal="left" vertical="center" wrapText="1"/>
      <protection hidden="1"/>
    </xf>
    <xf numFmtId="0" fontId="24" fillId="2" borderId="60" xfId="0" applyFont="1" applyFill="1" applyBorder="1" applyAlignment="1" applyProtection="1">
      <alignment horizontal="right" wrapText="1"/>
      <protection locked="0"/>
    </xf>
    <xf numFmtId="0" fontId="10" fillId="0" borderId="60" xfId="0" applyFont="1" applyBorder="1" applyAlignment="1" applyProtection="1">
      <alignment wrapText="1"/>
      <protection locked="0"/>
    </xf>
    <xf numFmtId="0" fontId="0" fillId="0" borderId="61" xfId="0" applyBorder="1" applyAlignment="1" applyProtection="1">
      <alignment wrapText="1"/>
      <protection locked="0"/>
    </xf>
    <xf numFmtId="0" fontId="24" fillId="2" borderId="63" xfId="0" applyFont="1" applyFill="1" applyBorder="1" applyAlignment="1" applyProtection="1">
      <alignment horizontal="right" wrapText="1"/>
      <protection locked="0"/>
    </xf>
    <xf numFmtId="0" fontId="0" fillId="0" borderId="64" xfId="0" applyBorder="1" applyAlignment="1" applyProtection="1">
      <alignment wrapText="1"/>
      <protection locked="0"/>
    </xf>
    <xf numFmtId="0" fontId="24" fillId="2" borderId="66" xfId="0" applyFont="1" applyFill="1" applyBorder="1" applyAlignment="1" applyProtection="1">
      <alignment horizontal="right" wrapText="1"/>
      <protection locked="0"/>
    </xf>
    <xf numFmtId="0" fontId="0" fillId="0" borderId="67" xfId="0" applyBorder="1" applyAlignment="1" applyProtection="1">
      <alignment wrapText="1"/>
      <protection locked="0"/>
    </xf>
    <xf numFmtId="0" fontId="12" fillId="5" borderId="62" xfId="0" applyFont="1" applyFill="1" applyBorder="1" applyAlignment="1" applyProtection="1">
      <alignment wrapText="1"/>
      <protection hidden="1"/>
    </xf>
    <xf numFmtId="0" fontId="12" fillId="5" borderId="63" xfId="0" applyFont="1" applyFill="1" applyBorder="1" applyAlignment="1" applyProtection="1">
      <alignment wrapText="1"/>
      <protection hidden="1"/>
    </xf>
    <xf numFmtId="0" fontId="12" fillId="5" borderId="65" xfId="0" applyFont="1" applyFill="1" applyBorder="1" applyAlignment="1" applyProtection="1">
      <protection hidden="1"/>
    </xf>
    <xf numFmtId="0" fontId="12" fillId="5" borderId="66" xfId="0" applyFont="1" applyFill="1" applyBorder="1" applyAlignment="1" applyProtection="1">
      <protection hidden="1"/>
    </xf>
    <xf numFmtId="0" fontId="12" fillId="5" borderId="23" xfId="0" applyFont="1" applyFill="1" applyBorder="1" applyAlignment="1" applyProtection="1">
      <protection locked="0"/>
    </xf>
    <xf numFmtId="0" fontId="12" fillId="5" borderId="24" xfId="0" applyFont="1" applyFill="1" applyBorder="1" applyAlignment="1" applyProtection="1">
      <protection locked="0"/>
    </xf>
    <xf numFmtId="0" fontId="22" fillId="5" borderId="98" xfId="0" applyFont="1" applyFill="1" applyBorder="1" applyAlignment="1" applyProtection="1">
      <alignment horizontal="center" vertical="center" wrapText="1"/>
      <protection hidden="1"/>
    </xf>
    <xf numFmtId="0" fontId="22" fillId="5" borderId="100" xfId="0" applyFont="1" applyFill="1" applyBorder="1" applyAlignment="1" applyProtection="1">
      <alignment horizontal="center" vertical="center" wrapText="1"/>
      <protection hidden="1"/>
    </xf>
    <xf numFmtId="0" fontId="22" fillId="5" borderId="109" xfId="0" applyFont="1" applyFill="1" applyBorder="1" applyAlignment="1" applyProtection="1">
      <alignment horizontal="center" vertical="center" wrapText="1"/>
      <protection hidden="1"/>
    </xf>
    <xf numFmtId="0" fontId="22" fillId="5" borderId="108" xfId="0" applyFont="1" applyFill="1" applyBorder="1" applyAlignment="1" applyProtection="1">
      <alignment horizontal="center" vertical="center" wrapText="1"/>
      <protection hidden="1"/>
    </xf>
    <xf numFmtId="0" fontId="12" fillId="5" borderId="93" xfId="0" applyFont="1" applyFill="1" applyBorder="1" applyAlignment="1" applyProtection="1">
      <protection hidden="1"/>
    </xf>
    <xf numFmtId="0" fontId="12" fillId="5" borderId="94" xfId="0" applyFont="1" applyFill="1" applyBorder="1" applyAlignment="1" applyProtection="1">
      <protection hidden="1"/>
    </xf>
    <xf numFmtId="0" fontId="12" fillId="5" borderId="110" xfId="0" applyFont="1" applyFill="1" applyBorder="1" applyAlignment="1" applyProtection="1">
      <protection locked="0"/>
    </xf>
    <xf numFmtId="0" fontId="12" fillId="5" borderId="111" xfId="0" applyFont="1" applyFill="1" applyBorder="1" applyAlignment="1" applyProtection="1">
      <protection locked="0"/>
    </xf>
    <xf numFmtId="0" fontId="12" fillId="5" borderId="112" xfId="0" applyFont="1" applyFill="1" applyBorder="1" applyAlignment="1" applyProtection="1">
      <protection locked="0"/>
    </xf>
    <xf numFmtId="0" fontId="12" fillId="5" borderId="96" xfId="0" applyFont="1" applyFill="1" applyBorder="1" applyAlignment="1" applyProtection="1">
      <alignment horizontal="center" vertical="center" wrapText="1"/>
      <protection hidden="1"/>
    </xf>
    <xf numFmtId="0" fontId="12" fillId="5" borderId="97" xfId="0" applyFont="1" applyFill="1" applyBorder="1" applyAlignment="1" applyProtection="1">
      <alignment horizontal="center" vertical="center" wrapText="1"/>
      <protection hidden="1"/>
    </xf>
    <xf numFmtId="0" fontId="10" fillId="0" borderId="97" xfId="0" applyFont="1" applyBorder="1" applyAlignment="1" applyProtection="1">
      <alignment horizontal="center" vertical="center" wrapText="1"/>
      <protection hidden="1"/>
    </xf>
    <xf numFmtId="0" fontId="12" fillId="5" borderId="109" xfId="0" applyFont="1" applyFill="1" applyBorder="1" applyAlignment="1" applyProtection="1">
      <alignment horizontal="center" vertical="center" wrapText="1"/>
      <protection hidden="1"/>
    </xf>
    <xf numFmtId="0" fontId="10" fillId="5" borderId="109" xfId="0" applyFont="1" applyFill="1" applyBorder="1" applyAlignment="1" applyProtection="1">
      <alignment horizontal="center" vertical="center" wrapText="1"/>
      <protection hidden="1"/>
    </xf>
    <xf numFmtId="0" fontId="11" fillId="2" borderId="35" xfId="0" applyFont="1" applyFill="1" applyBorder="1" applyAlignment="1" applyProtection="1">
      <alignment horizontal="center" vertical="center" wrapText="1"/>
      <protection hidden="1"/>
    </xf>
    <xf numFmtId="0" fontId="10" fillId="0" borderId="38" xfId="0" applyFont="1" applyBorder="1" applyAlignment="1" applyProtection="1">
      <alignment horizontal="center" vertical="center" wrapText="1"/>
      <protection hidden="1"/>
    </xf>
    <xf numFmtId="0" fontId="10" fillId="0" borderId="40" xfId="0" applyFont="1" applyBorder="1" applyAlignment="1" applyProtection="1">
      <alignment horizontal="center" vertical="center" wrapText="1"/>
      <protection hidden="1"/>
    </xf>
    <xf numFmtId="0" fontId="19" fillId="0" borderId="69" xfId="0" applyFont="1" applyFill="1" applyBorder="1" applyAlignment="1" applyProtection="1">
      <alignment horizontal="center" wrapText="1"/>
      <protection locked="0"/>
    </xf>
    <xf numFmtId="0" fontId="23" fillId="0" borderId="70" xfId="0" applyFont="1" applyBorder="1" applyAlignment="1" applyProtection="1">
      <protection locked="0"/>
    </xf>
    <xf numFmtId="0" fontId="24" fillId="0" borderId="19" xfId="0" applyFont="1" applyBorder="1" applyAlignment="1" applyProtection="1">
      <alignment horizontal="center" vertical="center" wrapText="1"/>
      <protection hidden="1"/>
    </xf>
    <xf numFmtId="0" fontId="24" fillId="0" borderId="22" xfId="0" applyFont="1" applyBorder="1" applyAlignment="1" applyProtection="1">
      <alignment horizontal="center" vertical="center" wrapText="1"/>
      <protection hidden="1"/>
    </xf>
    <xf numFmtId="0" fontId="23" fillId="0" borderId="10" xfId="0" applyFont="1" applyBorder="1" applyAlignment="1" applyProtection="1">
      <alignment horizontal="center" vertical="center"/>
      <protection hidden="1"/>
    </xf>
    <xf numFmtId="0" fontId="24" fillId="0" borderId="20" xfId="0" applyFont="1" applyBorder="1" applyAlignment="1" applyProtection="1">
      <alignment horizontal="center" vertical="center" wrapText="1"/>
      <protection hidden="1"/>
    </xf>
    <xf numFmtId="0" fontId="24" fillId="0" borderId="21" xfId="0" applyFont="1" applyBorder="1" applyAlignment="1" applyProtection="1">
      <alignment horizontal="center" vertical="center" wrapText="1"/>
      <protection hidden="1"/>
    </xf>
    <xf numFmtId="0" fontId="24" fillId="0" borderId="10" xfId="0" applyFont="1" applyBorder="1" applyAlignment="1" applyProtection="1">
      <alignment horizontal="center" vertical="center" wrapText="1"/>
      <protection hidden="1"/>
    </xf>
    <xf numFmtId="0" fontId="22" fillId="5" borderId="71" xfId="0" applyFont="1" applyFill="1" applyBorder="1" applyAlignment="1" applyProtection="1">
      <alignment horizontal="left" vertical="center" wrapText="1"/>
      <protection hidden="1"/>
    </xf>
    <xf numFmtId="0" fontId="23" fillId="0" borderId="72" xfId="0" applyFont="1" applyBorder="1" applyAlignment="1" applyProtection="1">
      <protection hidden="1"/>
    </xf>
    <xf numFmtId="0" fontId="22" fillId="5" borderId="74" xfId="0" applyFont="1" applyFill="1" applyBorder="1" applyAlignment="1" applyProtection="1">
      <alignment horizontal="left" vertical="center" wrapText="1"/>
      <protection hidden="1"/>
    </xf>
    <xf numFmtId="0" fontId="23" fillId="0" borderId="75" xfId="0" applyFont="1" applyBorder="1" applyAlignment="1" applyProtection="1">
      <protection hidden="1"/>
    </xf>
    <xf numFmtId="0" fontId="2" fillId="0" borderId="78" xfId="0" applyFont="1" applyBorder="1" applyAlignment="1" applyProtection="1">
      <alignment horizontal="right"/>
      <protection hidden="1"/>
    </xf>
    <xf numFmtId="0" fontId="2" fillId="0" borderId="79" xfId="0" applyFont="1" applyBorder="1" applyAlignment="1" applyProtection="1">
      <alignment horizontal="right"/>
      <protection hidden="1"/>
    </xf>
    <xf numFmtId="0" fontId="2" fillId="2" borderId="81" xfId="0" applyFont="1" applyFill="1" applyBorder="1" applyAlignment="1" applyProtection="1">
      <alignment horizontal="right"/>
      <protection hidden="1"/>
    </xf>
    <xf numFmtId="0" fontId="1" fillId="2" borderId="82" xfId="0" applyFont="1" applyFill="1" applyBorder="1" applyAlignment="1" applyProtection="1">
      <alignment horizontal="right"/>
      <protection hidden="1"/>
    </xf>
    <xf numFmtId="0" fontId="2" fillId="2" borderId="84" xfId="0" applyFont="1" applyFill="1" applyBorder="1" applyAlignment="1" applyProtection="1">
      <alignment horizontal="right"/>
      <protection hidden="1"/>
    </xf>
    <xf numFmtId="0" fontId="1" fillId="2" borderId="85" xfId="0" applyFont="1" applyFill="1" applyBorder="1" applyAlignment="1" applyProtection="1">
      <alignment horizontal="right"/>
      <protection hidden="1"/>
    </xf>
    <xf numFmtId="0" fontId="9" fillId="5" borderId="2" xfId="0" applyFont="1" applyFill="1" applyBorder="1" applyAlignment="1" applyProtection="1">
      <alignment horizontal="left" vertical="center" wrapText="1"/>
      <protection hidden="1"/>
    </xf>
    <xf numFmtId="0" fontId="20" fillId="0" borderId="3" xfId="0" applyFont="1" applyBorder="1" applyAlignment="1" applyProtection="1">
      <alignment horizontal="left" vertical="center" wrapText="1"/>
      <protection hidden="1"/>
    </xf>
    <xf numFmtId="0" fontId="6" fillId="5" borderId="33" xfId="0" applyFont="1" applyFill="1" applyBorder="1" applyAlignment="1" applyProtection="1">
      <alignment horizontal="left" vertical="center" wrapText="1"/>
      <protection hidden="1"/>
    </xf>
    <xf numFmtId="0" fontId="0" fillId="0" borderId="33" xfId="0" applyBorder="1" applyAlignment="1" applyProtection="1">
      <alignment horizontal="left" vertical="center" wrapText="1"/>
      <protection hidden="1"/>
    </xf>
    <xf numFmtId="0" fontId="13" fillId="3" borderId="5" xfId="0" applyFont="1" applyFill="1" applyBorder="1" applyAlignment="1" applyProtection="1">
      <alignment horizontal="left" vertical="center" wrapText="1"/>
      <protection hidden="1"/>
    </xf>
    <xf numFmtId="0" fontId="16" fillId="3" borderId="6" xfId="0" applyFont="1" applyFill="1" applyBorder="1" applyAlignment="1" applyProtection="1">
      <protection hidden="1"/>
    </xf>
    <xf numFmtId="0" fontId="6" fillId="5" borderId="1" xfId="0" applyFont="1" applyFill="1" applyBorder="1" applyAlignment="1" applyProtection="1">
      <alignment horizontal="left" vertical="center" wrapText="1"/>
      <protection hidden="1"/>
    </xf>
    <xf numFmtId="0" fontId="0" fillId="5" borderId="1" xfId="0" applyFill="1" applyBorder="1" applyAlignment="1" applyProtection="1">
      <alignment horizontal="left" vertical="center" wrapText="1"/>
      <protection hidden="1"/>
    </xf>
    <xf numFmtId="0" fontId="9" fillId="5" borderId="80" xfId="0" applyFont="1" applyFill="1" applyBorder="1" applyAlignment="1" applyProtection="1">
      <protection hidden="1"/>
    </xf>
    <xf numFmtId="0" fontId="9" fillId="5" borderId="81" xfId="0" applyFont="1" applyFill="1" applyBorder="1" applyAlignment="1" applyProtection="1">
      <protection hidden="1"/>
    </xf>
    <xf numFmtId="0" fontId="9" fillId="5" borderId="83" xfId="0" applyFont="1" applyFill="1" applyBorder="1" applyAlignment="1" applyProtection="1">
      <protection hidden="1"/>
    </xf>
    <xf numFmtId="0" fontId="9" fillId="5" borderId="84" xfId="0" applyFont="1" applyFill="1" applyBorder="1" applyAlignment="1" applyProtection="1">
      <protection hidden="1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hidden="1"/>
    </xf>
    <xf numFmtId="0" fontId="31" fillId="2" borderId="47" xfId="0" applyFont="1" applyFill="1" applyBorder="1" applyAlignment="1" applyProtection="1">
      <alignment horizontal="left" vertical="center" wrapText="1"/>
      <protection locked="0"/>
    </xf>
    <xf numFmtId="0" fontId="30" fillId="2" borderId="6" xfId="0" applyFont="1" applyFill="1" applyBorder="1" applyAlignment="1" applyProtection="1">
      <alignment horizontal="left" vertical="center" wrapText="1"/>
      <protection locked="0"/>
    </xf>
    <xf numFmtId="0" fontId="30" fillId="0" borderId="7" xfId="0" applyFont="1" applyBorder="1" applyAlignment="1" applyProtection="1">
      <alignment wrapText="1"/>
      <protection locked="0"/>
    </xf>
    <xf numFmtId="0" fontId="0" fillId="0" borderId="32" xfId="0" applyBorder="1" applyAlignment="1" applyProtection="1">
      <alignment horizontal="left" vertical="center" wrapText="1"/>
      <protection hidden="1"/>
    </xf>
    <xf numFmtId="0" fontId="9" fillId="5" borderId="30" xfId="0" applyFont="1" applyFill="1" applyBorder="1" applyAlignment="1" applyProtection="1">
      <alignment horizontal="left" vertical="center" wrapText="1"/>
      <protection hidden="1"/>
    </xf>
    <xf numFmtId="0" fontId="7" fillId="5" borderId="30" xfId="0" applyFont="1" applyFill="1" applyBorder="1" applyAlignment="1" applyProtection="1">
      <alignment horizontal="left" vertical="center" wrapText="1"/>
      <protection hidden="1"/>
    </xf>
    <xf numFmtId="0" fontId="21" fillId="5" borderId="2" xfId="0" applyFont="1" applyFill="1" applyBorder="1" applyAlignment="1" applyProtection="1">
      <alignment horizontal="left" vertical="center" wrapText="1"/>
      <protection hidden="1"/>
    </xf>
    <xf numFmtId="0" fontId="8" fillId="0" borderId="3" xfId="0" applyFont="1" applyBorder="1" applyAlignment="1" applyProtection="1">
      <alignment horizontal="left" vertical="center" wrapText="1"/>
      <protection hidden="1"/>
    </xf>
    <xf numFmtId="0" fontId="13" fillId="2" borderId="25" xfId="0" applyFont="1" applyFill="1" applyBorder="1" applyAlignment="1" applyProtection="1">
      <alignment horizontal="center" vertical="center" wrapText="1"/>
      <protection hidden="1"/>
    </xf>
    <xf numFmtId="0" fontId="1" fillId="0" borderId="26" xfId="0" applyFont="1" applyBorder="1" applyAlignment="1" applyProtection="1">
      <alignment horizontal="center" vertical="center" wrapText="1"/>
      <protection hidden="1"/>
    </xf>
    <xf numFmtId="0" fontId="1" fillId="0" borderId="27" xfId="0" applyFont="1" applyBorder="1" applyAlignment="1" applyProtection="1">
      <alignment horizontal="center" vertical="center" wrapText="1"/>
      <protection hidden="1"/>
    </xf>
    <xf numFmtId="0" fontId="2" fillId="0" borderId="43" xfId="0" applyFont="1" applyBorder="1" applyAlignment="1" applyProtection="1">
      <alignment horizontal="center" vertical="center" wrapText="1"/>
      <protection hidden="1"/>
    </xf>
    <xf numFmtId="0" fontId="2" fillId="0" borderId="44" xfId="0" applyFont="1" applyBorder="1" applyAlignment="1" applyProtection="1">
      <alignment horizontal="center" vertical="center" wrapText="1"/>
      <protection hidden="1"/>
    </xf>
    <xf numFmtId="0" fontId="4" fillId="0" borderId="45" xfId="0" applyFont="1" applyBorder="1" applyAlignment="1" applyProtection="1">
      <alignment horizontal="center" vertical="center" wrapText="1"/>
      <protection hidden="1"/>
    </xf>
    <xf numFmtId="0" fontId="24" fillId="2" borderId="87" xfId="0" applyFont="1" applyFill="1" applyBorder="1" applyAlignment="1" applyProtection="1">
      <alignment horizontal="right" wrapText="1"/>
      <protection locked="0"/>
    </xf>
    <xf numFmtId="0" fontId="0" fillId="0" borderId="87" xfId="0" applyBorder="1" applyAlignment="1" applyProtection="1">
      <alignment wrapText="1"/>
      <protection locked="0"/>
    </xf>
    <xf numFmtId="0" fontId="0" fillId="0" borderId="88" xfId="0" applyBorder="1" applyAlignment="1" applyProtection="1">
      <alignment wrapText="1"/>
      <protection locked="0"/>
    </xf>
    <xf numFmtId="0" fontId="12" fillId="5" borderId="62" xfId="0" applyFont="1" applyFill="1" applyBorder="1" applyAlignment="1" applyProtection="1">
      <alignment wrapText="1"/>
      <protection locked="0"/>
    </xf>
    <xf numFmtId="0" fontId="12" fillId="5" borderId="63" xfId="0" applyFont="1" applyFill="1" applyBorder="1" applyAlignment="1" applyProtection="1">
      <alignment wrapText="1"/>
      <protection locked="0"/>
    </xf>
    <xf numFmtId="0" fontId="12" fillId="5" borderId="90" xfId="0" applyFont="1" applyFill="1" applyBorder="1" applyAlignment="1" applyProtection="1">
      <protection locked="0"/>
    </xf>
    <xf numFmtId="0" fontId="12" fillId="5" borderId="91" xfId="0" applyFont="1" applyFill="1" applyBorder="1" applyAlignment="1" applyProtection="1">
      <protection locked="0"/>
    </xf>
    <xf numFmtId="0" fontId="12" fillId="5" borderId="0" xfId="0" applyFont="1" applyFill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12" xfId="0" applyFont="1" applyBorder="1" applyAlignment="1" applyProtection="1">
      <alignment horizontal="justify" vertical="center" wrapText="1"/>
      <protection locked="0"/>
    </xf>
    <xf numFmtId="0" fontId="0" fillId="0" borderId="13" xfId="0" applyFont="1" applyBorder="1" applyAlignment="1" applyProtection="1">
      <alignment horizontal="justify" vertical="center" wrapText="1"/>
      <protection locked="0"/>
    </xf>
    <xf numFmtId="0" fontId="0" fillId="0" borderId="14" xfId="0" applyFont="1" applyBorder="1" applyAlignment="1" applyProtection="1">
      <alignment horizontal="justify" vertical="center" wrapText="1"/>
      <protection locked="0"/>
    </xf>
    <xf numFmtId="0" fontId="0" fillId="0" borderId="16" xfId="0" applyFont="1" applyBorder="1" applyAlignment="1" applyProtection="1">
      <alignment horizontal="justify" vertical="center" wrapText="1"/>
      <protection locked="0"/>
    </xf>
    <xf numFmtId="0" fontId="0" fillId="0" borderId="17" xfId="0" applyFont="1" applyBorder="1" applyAlignment="1" applyProtection="1">
      <alignment horizontal="justify" vertical="center" wrapText="1"/>
      <protection locked="0"/>
    </xf>
    <xf numFmtId="0" fontId="0" fillId="0" borderId="18" xfId="0" applyFont="1" applyBorder="1" applyAlignment="1" applyProtection="1">
      <alignment horizontal="justify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2</xdr:col>
      <xdr:colOff>1000125</xdr:colOff>
      <xdr:row>4</xdr:row>
      <xdr:rowOff>150788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4300"/>
          <a:ext cx="6334125" cy="8316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44686</xdr:rowOff>
    </xdr:from>
    <xdr:to>
      <xdr:col>2</xdr:col>
      <xdr:colOff>1143000</xdr:colOff>
      <xdr:row>0</xdr:row>
      <xdr:rowOff>831617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6559" y="44686"/>
          <a:ext cx="5995147" cy="78693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0</xdr:row>
      <xdr:rowOff>137996</xdr:rowOff>
    </xdr:from>
    <xdr:to>
      <xdr:col>3</xdr:col>
      <xdr:colOff>238125</xdr:colOff>
      <xdr:row>3</xdr:row>
      <xdr:rowOff>140939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" y="137996"/>
          <a:ext cx="6334125" cy="83161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3</xdr:col>
      <xdr:colOff>381000</xdr:colOff>
      <xdr:row>5</xdr:row>
      <xdr:rowOff>60093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"/>
          <a:ext cx="6334125" cy="8316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F47"/>
  <sheetViews>
    <sheetView topLeftCell="A7" zoomScale="70" zoomScaleNormal="70" workbookViewId="0">
      <selection activeCell="D25" sqref="D25"/>
    </sheetView>
  </sheetViews>
  <sheetFormatPr baseColWidth="10" defaultRowHeight="15.75" x14ac:dyDescent="0.25"/>
  <cols>
    <col min="1" max="1" width="20.5703125" style="21" customWidth="1"/>
    <col min="2" max="2" width="59.42578125" style="21" customWidth="1"/>
    <col min="3" max="3" width="53.140625" style="21" customWidth="1"/>
    <col min="4" max="4" width="21" style="21" customWidth="1"/>
    <col min="5" max="5" width="34.7109375" style="21" customWidth="1"/>
    <col min="6" max="16384" width="11.42578125" style="21"/>
  </cols>
  <sheetData>
    <row r="5" spans="1:6" ht="16.5" thickBot="1" x14ac:dyDescent="0.3"/>
    <row r="6" spans="1:6" ht="17.25" customHeight="1" thickTop="1" thickBot="1" x14ac:dyDescent="0.3">
      <c r="A6" s="90" t="s">
        <v>3</v>
      </c>
      <c r="B6" s="123" t="s">
        <v>1</v>
      </c>
      <c r="C6" s="124"/>
      <c r="D6" s="124"/>
      <c r="E6" s="125"/>
    </row>
    <row r="7" spans="1:6" ht="17.25" customHeight="1" thickBot="1" x14ac:dyDescent="0.3">
      <c r="A7" s="130" t="s">
        <v>294</v>
      </c>
      <c r="B7" s="131"/>
      <c r="C7" s="131"/>
      <c r="D7" s="126" t="s">
        <v>1</v>
      </c>
      <c r="E7" s="127"/>
    </row>
    <row r="8" spans="1:6" ht="17.25" customHeight="1" thickBot="1" x14ac:dyDescent="0.3">
      <c r="A8" s="132" t="s">
        <v>4</v>
      </c>
      <c r="B8" s="133"/>
      <c r="C8" s="133"/>
      <c r="D8" s="128" t="s">
        <v>1</v>
      </c>
      <c r="E8" s="129"/>
    </row>
    <row r="9" spans="1:6" ht="17.25" thickTop="1" thickBot="1" x14ac:dyDescent="0.3"/>
    <row r="10" spans="1:6" ht="28.5" customHeight="1" thickTop="1" thickBot="1" x14ac:dyDescent="0.3">
      <c r="A10" s="140" t="s">
        <v>310</v>
      </c>
      <c r="B10" s="141"/>
      <c r="C10" s="141"/>
      <c r="D10" s="22" t="s">
        <v>1</v>
      </c>
      <c r="F10" s="95"/>
    </row>
    <row r="11" spans="1:6" ht="17.25" thickTop="1" thickBot="1" x14ac:dyDescent="0.3"/>
    <row r="12" spans="1:6" ht="33.75" customHeight="1" thickTop="1" x14ac:dyDescent="0.25">
      <c r="A12" s="145" t="s">
        <v>309</v>
      </c>
      <c r="B12" s="146"/>
      <c r="C12" s="147"/>
      <c r="D12" s="147"/>
      <c r="E12" s="136" t="s">
        <v>312</v>
      </c>
    </row>
    <row r="13" spans="1:6" ht="47.25" x14ac:dyDescent="0.25">
      <c r="A13" s="91" t="s">
        <v>306</v>
      </c>
      <c r="B13" s="92" t="s">
        <v>307</v>
      </c>
      <c r="C13" s="93" t="s">
        <v>323</v>
      </c>
      <c r="D13" s="93" t="s">
        <v>319</v>
      </c>
      <c r="E13" s="137"/>
    </row>
    <row r="14" spans="1:6" s="28" customFormat="1" ht="30.75" customHeight="1" x14ac:dyDescent="0.25">
      <c r="A14" s="23"/>
      <c r="B14" s="24"/>
      <c r="C14" s="96" t="s">
        <v>6</v>
      </c>
      <c r="D14" s="26">
        <v>1</v>
      </c>
      <c r="E14" s="27" t="str">
        <f>IFERROR(D14/$D$10, "sumatorio total operaciones sin valor")</f>
        <v>sumatorio total operaciones sin valor</v>
      </c>
    </row>
    <row r="15" spans="1:6" s="28" customFormat="1" ht="30.75" customHeight="1" x14ac:dyDescent="0.25">
      <c r="A15" s="29"/>
      <c r="B15" s="37"/>
      <c r="C15" s="96" t="s">
        <v>7</v>
      </c>
      <c r="D15" s="30">
        <v>1</v>
      </c>
      <c r="E15" s="27" t="str">
        <f t="shared" ref="E15:E22" si="0">IFERROR(D15/$D$10, "sumatorio total operaciones sin valor")</f>
        <v>sumatorio total operaciones sin valor</v>
      </c>
    </row>
    <row r="16" spans="1:6" s="28" customFormat="1" ht="30.75" customHeight="1" x14ac:dyDescent="0.25">
      <c r="A16" s="29"/>
      <c r="B16" s="37"/>
      <c r="C16" s="96" t="s">
        <v>11</v>
      </c>
      <c r="D16" s="30">
        <v>1</v>
      </c>
      <c r="E16" s="27" t="str">
        <f t="shared" si="0"/>
        <v>sumatorio total operaciones sin valor</v>
      </c>
    </row>
    <row r="17" spans="1:5" s="28" customFormat="1" ht="30.75" customHeight="1" x14ac:dyDescent="0.25">
      <c r="A17" s="29"/>
      <c r="B17" s="37"/>
      <c r="C17" s="96" t="s">
        <v>7</v>
      </c>
      <c r="D17" s="30">
        <v>1</v>
      </c>
      <c r="E17" s="27" t="str">
        <f t="shared" si="0"/>
        <v>sumatorio total operaciones sin valor</v>
      </c>
    </row>
    <row r="18" spans="1:5" s="28" customFormat="1" ht="30.75" customHeight="1" x14ac:dyDescent="0.25">
      <c r="A18" s="29"/>
      <c r="B18" s="37"/>
      <c r="C18" s="96" t="s">
        <v>7</v>
      </c>
      <c r="D18" s="30">
        <v>1</v>
      </c>
      <c r="E18" s="27" t="str">
        <f t="shared" si="0"/>
        <v>sumatorio total operaciones sin valor</v>
      </c>
    </row>
    <row r="19" spans="1:5" s="28" customFormat="1" ht="30.75" customHeight="1" x14ac:dyDescent="0.25">
      <c r="A19" s="29"/>
      <c r="B19" s="37"/>
      <c r="C19" s="25"/>
      <c r="D19" s="30"/>
      <c r="E19" s="27" t="str">
        <f t="shared" si="0"/>
        <v>sumatorio total operaciones sin valor</v>
      </c>
    </row>
    <row r="20" spans="1:5" s="28" customFormat="1" ht="30.75" customHeight="1" x14ac:dyDescent="0.25">
      <c r="A20" s="29"/>
      <c r="B20" s="37"/>
      <c r="C20" s="25"/>
      <c r="D20" s="30"/>
      <c r="E20" s="27" t="str">
        <f t="shared" si="0"/>
        <v>sumatorio total operaciones sin valor</v>
      </c>
    </row>
    <row r="21" spans="1:5" s="28" customFormat="1" ht="30.75" customHeight="1" x14ac:dyDescent="0.25">
      <c r="A21" s="29"/>
      <c r="B21" s="37"/>
      <c r="C21" s="25"/>
      <c r="D21" s="30"/>
      <c r="E21" s="27" t="str">
        <f t="shared" si="0"/>
        <v>sumatorio total operaciones sin valor</v>
      </c>
    </row>
    <row r="22" spans="1:5" s="28" customFormat="1" ht="16.5" thickBot="1" x14ac:dyDescent="0.3">
      <c r="A22" s="29"/>
      <c r="B22" s="37"/>
      <c r="C22" s="25"/>
      <c r="D22" s="31"/>
      <c r="E22" s="27" t="str">
        <f t="shared" si="0"/>
        <v>sumatorio total operaciones sin valor</v>
      </c>
    </row>
    <row r="23" spans="1:5" s="32" customFormat="1" ht="36" customHeight="1" thickTop="1" thickBot="1" x14ac:dyDescent="0.3">
      <c r="A23" s="142" t="s">
        <v>317</v>
      </c>
      <c r="B23" s="143"/>
      <c r="C23" s="144"/>
      <c r="D23" s="98">
        <f>SUM(D14:D22)</f>
        <v>5</v>
      </c>
      <c r="E23" s="99" t="str">
        <f>IFERROR(D23/$D$10, "sumatorio total operaciones sin valor")</f>
        <v>sumatorio total operaciones sin valor</v>
      </c>
    </row>
    <row r="24" spans="1:5" s="32" customFormat="1" ht="17.25" thickTop="1" thickBot="1" x14ac:dyDescent="0.3">
      <c r="C24" s="33"/>
      <c r="E24" s="34"/>
    </row>
    <row r="25" spans="1:5" s="32" customFormat="1" ht="28.5" customHeight="1" thickTop="1" thickBot="1" x14ac:dyDescent="0.3">
      <c r="A25" s="140" t="s">
        <v>311</v>
      </c>
      <c r="B25" s="141"/>
      <c r="C25" s="141"/>
      <c r="D25" s="22" t="s">
        <v>1</v>
      </c>
      <c r="E25" s="34"/>
    </row>
    <row r="26" spans="1:5" s="32" customFormat="1" ht="17.25" thickTop="1" thickBot="1" x14ac:dyDescent="0.3">
      <c r="C26" s="33"/>
      <c r="E26" s="34"/>
    </row>
    <row r="27" spans="1:5" ht="38.25" customHeight="1" thickBot="1" x14ac:dyDescent="0.3">
      <c r="A27" s="148" t="s">
        <v>308</v>
      </c>
      <c r="B27" s="148"/>
      <c r="C27" s="149"/>
      <c r="D27" s="149"/>
      <c r="E27" s="138" t="s">
        <v>312</v>
      </c>
    </row>
    <row r="28" spans="1:5" ht="47.25" x14ac:dyDescent="0.25">
      <c r="A28" s="94" t="s">
        <v>306</v>
      </c>
      <c r="B28" s="92" t="s">
        <v>307</v>
      </c>
      <c r="C28" s="92" t="s">
        <v>323</v>
      </c>
      <c r="D28" s="94" t="s">
        <v>320</v>
      </c>
      <c r="E28" s="139"/>
    </row>
    <row r="29" spans="1:5" ht="33" customHeight="1" x14ac:dyDescent="0.25">
      <c r="A29" s="35"/>
      <c r="B29" s="37"/>
      <c r="C29" s="97" t="s">
        <v>7</v>
      </c>
      <c r="D29" s="30">
        <v>1</v>
      </c>
      <c r="E29" s="36" t="str">
        <f>IFERROR(D29/$D$25,"sumatorio total operaciones sin valor")</f>
        <v>sumatorio total operaciones sin valor</v>
      </c>
    </row>
    <row r="30" spans="1:5" ht="33" customHeight="1" x14ac:dyDescent="0.25">
      <c r="A30" s="35"/>
      <c r="B30" s="37"/>
      <c r="C30" s="97" t="s">
        <v>14</v>
      </c>
      <c r="D30" s="30">
        <v>1</v>
      </c>
      <c r="E30" s="36" t="str">
        <f t="shared" ref="E30:E44" si="1">IFERROR(D30/$D$25,"sumatorio total operaciones sin valor")</f>
        <v>sumatorio total operaciones sin valor</v>
      </c>
    </row>
    <row r="31" spans="1:5" ht="33" customHeight="1" x14ac:dyDescent="0.25">
      <c r="A31" s="35"/>
      <c r="B31" s="37"/>
      <c r="C31" s="97" t="s">
        <v>16</v>
      </c>
      <c r="D31" s="30">
        <v>1</v>
      </c>
      <c r="E31" s="36" t="str">
        <f t="shared" si="1"/>
        <v>sumatorio total operaciones sin valor</v>
      </c>
    </row>
    <row r="32" spans="1:5" ht="33" customHeight="1" x14ac:dyDescent="0.25">
      <c r="A32" s="35"/>
      <c r="B32" s="37"/>
      <c r="C32" s="97" t="s">
        <v>10</v>
      </c>
      <c r="D32" s="30">
        <v>1</v>
      </c>
      <c r="E32" s="36" t="str">
        <f t="shared" si="1"/>
        <v>sumatorio total operaciones sin valor</v>
      </c>
    </row>
    <row r="33" spans="1:5" ht="33" customHeight="1" x14ac:dyDescent="0.25">
      <c r="A33" s="35"/>
      <c r="B33" s="37"/>
      <c r="C33" s="97"/>
      <c r="D33" s="30"/>
      <c r="E33" s="36" t="str">
        <f t="shared" si="1"/>
        <v>sumatorio total operaciones sin valor</v>
      </c>
    </row>
    <row r="34" spans="1:5" ht="33" customHeight="1" x14ac:dyDescent="0.25">
      <c r="A34" s="35"/>
      <c r="B34" s="37"/>
      <c r="C34" s="97"/>
      <c r="D34" s="30"/>
      <c r="E34" s="36" t="str">
        <f t="shared" si="1"/>
        <v>sumatorio total operaciones sin valor</v>
      </c>
    </row>
    <row r="35" spans="1:5" ht="33" customHeight="1" x14ac:dyDescent="0.25">
      <c r="A35" s="35"/>
      <c r="B35" s="37"/>
      <c r="C35" s="97"/>
      <c r="D35" s="30"/>
      <c r="E35" s="36" t="str">
        <f t="shared" si="1"/>
        <v>sumatorio total operaciones sin valor</v>
      </c>
    </row>
    <row r="36" spans="1:5" ht="33" customHeight="1" x14ac:dyDescent="0.25">
      <c r="A36" s="35"/>
      <c r="B36" s="37"/>
      <c r="C36" s="97"/>
      <c r="D36" s="30"/>
      <c r="E36" s="36" t="str">
        <f t="shared" si="1"/>
        <v>sumatorio total operaciones sin valor</v>
      </c>
    </row>
    <row r="37" spans="1:5" ht="33" customHeight="1" x14ac:dyDescent="0.25">
      <c r="A37" s="35"/>
      <c r="B37" s="37"/>
      <c r="C37" s="97"/>
      <c r="D37" s="30"/>
      <c r="E37" s="36" t="str">
        <f t="shared" si="1"/>
        <v>sumatorio total operaciones sin valor</v>
      </c>
    </row>
    <row r="38" spans="1:5" ht="33" customHeight="1" x14ac:dyDescent="0.25">
      <c r="A38" s="35"/>
      <c r="B38" s="37"/>
      <c r="C38" s="97"/>
      <c r="D38" s="30"/>
      <c r="E38" s="36" t="str">
        <f t="shared" si="1"/>
        <v>sumatorio total operaciones sin valor</v>
      </c>
    </row>
    <row r="39" spans="1:5" ht="33" customHeight="1" x14ac:dyDescent="0.25">
      <c r="A39" s="35"/>
      <c r="B39" s="37"/>
      <c r="C39" s="97"/>
      <c r="D39" s="30"/>
      <c r="E39" s="36" t="str">
        <f t="shared" si="1"/>
        <v>sumatorio total operaciones sin valor</v>
      </c>
    </row>
    <row r="40" spans="1:5" ht="33" customHeight="1" x14ac:dyDescent="0.25">
      <c r="A40" s="35"/>
      <c r="B40" s="37"/>
      <c r="C40" s="97"/>
      <c r="D40" s="30"/>
      <c r="E40" s="36" t="str">
        <f t="shared" si="1"/>
        <v>sumatorio total operaciones sin valor</v>
      </c>
    </row>
    <row r="41" spans="1:5" ht="33" customHeight="1" x14ac:dyDescent="0.25">
      <c r="A41" s="35"/>
      <c r="B41" s="37"/>
      <c r="C41" s="97"/>
      <c r="D41" s="30"/>
      <c r="E41" s="36" t="str">
        <f t="shared" si="1"/>
        <v>sumatorio total operaciones sin valor</v>
      </c>
    </row>
    <row r="42" spans="1:5" ht="33" customHeight="1" x14ac:dyDescent="0.25">
      <c r="A42" s="35"/>
      <c r="B42" s="37"/>
      <c r="C42" s="97"/>
      <c r="D42" s="30"/>
      <c r="E42" s="36" t="str">
        <f t="shared" si="1"/>
        <v>sumatorio total operaciones sin valor</v>
      </c>
    </row>
    <row r="43" spans="1:5" ht="33" customHeight="1" thickBot="1" x14ac:dyDescent="0.3">
      <c r="A43" s="35"/>
      <c r="B43" s="37"/>
      <c r="C43" s="97"/>
      <c r="D43" s="31"/>
      <c r="E43" s="38" t="str">
        <f t="shared" si="1"/>
        <v>sumatorio total operaciones sin valor</v>
      </c>
    </row>
    <row r="44" spans="1:5" ht="21" customHeight="1" thickTop="1" thickBot="1" x14ac:dyDescent="0.3">
      <c r="A44" s="134" t="s">
        <v>318</v>
      </c>
      <c r="B44" s="135"/>
      <c r="C44" s="135"/>
      <c r="D44" s="98">
        <f>SUM(D29:D43)</f>
        <v>4</v>
      </c>
      <c r="E44" s="99" t="str">
        <f t="shared" si="1"/>
        <v>sumatorio total operaciones sin valor</v>
      </c>
    </row>
    <row r="45" spans="1:5" ht="16.5" thickTop="1" x14ac:dyDescent="0.25"/>
    <row r="47" spans="1:5" x14ac:dyDescent="0.25">
      <c r="D47" s="32"/>
    </row>
  </sheetData>
  <mergeCells count="13">
    <mergeCell ref="A44:C44"/>
    <mergeCell ref="E12:E13"/>
    <mergeCell ref="E27:E28"/>
    <mergeCell ref="A10:C10"/>
    <mergeCell ref="A23:C23"/>
    <mergeCell ref="A12:D12"/>
    <mergeCell ref="A25:C25"/>
    <mergeCell ref="A27:D27"/>
    <mergeCell ref="B6:E6"/>
    <mergeCell ref="D7:E7"/>
    <mergeCell ref="D8:E8"/>
    <mergeCell ref="A7:C7"/>
    <mergeCell ref="A8:C8"/>
  </mergeCells>
  <dataValidations count="1">
    <dataValidation type="list" allowBlank="1" showInputMessage="1" showErrorMessage="1" sqref="C14:C22 C29:C43">
      <formula1>CNAE</formula1>
    </dataValidation>
  </dataValidations>
  <pageMargins left="0.7" right="0.7" top="0.75" bottom="0.75" header="0.3" footer="0.3"/>
  <pageSetup paperSize="9" scale="4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view="pageBreakPreview" zoomScale="70" zoomScaleNormal="100" zoomScaleSheetLayoutView="70" workbookViewId="0">
      <selection activeCell="G14" sqref="G14"/>
    </sheetView>
  </sheetViews>
  <sheetFormatPr baseColWidth="10" defaultRowHeight="12.75" x14ac:dyDescent="0.2"/>
  <cols>
    <col min="1" max="1" width="27.42578125" style="1" customWidth="1"/>
    <col min="2" max="2" width="72.7109375" style="1" customWidth="1"/>
    <col min="3" max="3" width="48" style="5" customWidth="1"/>
    <col min="4" max="5" width="11.42578125" style="1" customWidth="1"/>
    <col min="6" max="16384" width="11.42578125" style="1"/>
  </cols>
  <sheetData>
    <row r="1" spans="1:5" ht="68.25" customHeight="1" thickBot="1" x14ac:dyDescent="0.25">
      <c r="A1" s="39"/>
      <c r="B1" s="40"/>
      <c r="C1" s="41"/>
    </row>
    <row r="2" spans="1:5" ht="18.75" customHeight="1" thickBot="1" x14ac:dyDescent="0.3">
      <c r="A2" s="101" t="s">
        <v>3</v>
      </c>
      <c r="B2" s="153" t="s">
        <v>1</v>
      </c>
      <c r="C2" s="154"/>
    </row>
    <row r="3" spans="1:5" ht="18.75" customHeight="1" thickBot="1" x14ac:dyDescent="0.3">
      <c r="A3" s="161" t="s">
        <v>2</v>
      </c>
      <c r="B3" s="162"/>
      <c r="C3" s="19" t="s">
        <v>1</v>
      </c>
    </row>
    <row r="4" spans="1:5" ht="18.75" customHeight="1" thickBot="1" x14ac:dyDescent="0.3">
      <c r="A4" s="163" t="s">
        <v>4</v>
      </c>
      <c r="B4" s="164"/>
      <c r="C4" s="20" t="s">
        <v>1</v>
      </c>
    </row>
    <row r="5" spans="1:5" ht="19.5" customHeight="1" thickBot="1" x14ac:dyDescent="0.25">
      <c r="A5" s="39"/>
      <c r="B5" s="40"/>
      <c r="C5" s="41"/>
    </row>
    <row r="6" spans="1:5" ht="33" customHeight="1" thickBot="1" x14ac:dyDescent="0.25">
      <c r="A6" s="158" t="s">
        <v>259</v>
      </c>
      <c r="B6" s="102" t="s">
        <v>257</v>
      </c>
      <c r="C6" s="42"/>
    </row>
    <row r="7" spans="1:5" ht="33" customHeight="1" thickBot="1" x14ac:dyDescent="0.25">
      <c r="A7" s="159"/>
      <c r="B7" s="102" t="s">
        <v>258</v>
      </c>
      <c r="C7" s="42"/>
    </row>
    <row r="8" spans="1:5" s="46" customFormat="1" ht="19.5" customHeight="1" thickBot="1" x14ac:dyDescent="0.25">
      <c r="A8" s="43"/>
      <c r="B8" s="44"/>
      <c r="C8" s="45"/>
    </row>
    <row r="9" spans="1:5" ht="42" customHeight="1" thickBot="1" x14ac:dyDescent="0.25">
      <c r="A9" s="155" t="s">
        <v>278</v>
      </c>
      <c r="B9" s="103" t="s">
        <v>295</v>
      </c>
      <c r="C9" s="47">
        <v>1</v>
      </c>
    </row>
    <row r="10" spans="1:5" ht="42" customHeight="1" thickBot="1" x14ac:dyDescent="0.25">
      <c r="A10" s="156"/>
      <c r="B10" s="103" t="s">
        <v>296</v>
      </c>
      <c r="C10" s="47">
        <v>1</v>
      </c>
    </row>
    <row r="11" spans="1:5" ht="42" customHeight="1" thickBot="1" x14ac:dyDescent="0.25">
      <c r="A11" s="160"/>
      <c r="B11" s="103" t="s">
        <v>279</v>
      </c>
      <c r="C11" s="104" t="str">
        <f>IFERROR(IF((-1)*(C10-C9)/C9&gt;=0.15,(-1)*((C10-C9)/C9),"La caída de ventas es menor al 15% o no hay caída de ventas"),"Importe neto de la cifra negocios en 2019 sin valor")</f>
        <v>La caída de ventas es menor al 15% o no hay caída de ventas</v>
      </c>
    </row>
    <row r="12" spans="1:5" s="50" customFormat="1" ht="19.5" customHeight="1" thickBot="1" x14ac:dyDescent="0.25">
      <c r="A12" s="48"/>
      <c r="B12" s="44"/>
      <c r="C12" s="49"/>
      <c r="E12" s="121"/>
    </row>
    <row r="13" spans="1:5" ht="45" customHeight="1" thickBot="1" x14ac:dyDescent="0.25">
      <c r="A13" s="155" t="s">
        <v>265</v>
      </c>
      <c r="B13" s="103" t="s">
        <v>313</v>
      </c>
      <c r="C13" s="47">
        <v>1</v>
      </c>
    </row>
    <row r="14" spans="1:5" ht="45" customHeight="1" thickBot="1" x14ac:dyDescent="0.25">
      <c r="A14" s="156"/>
      <c r="B14" s="103" t="s">
        <v>314</v>
      </c>
      <c r="C14" s="47">
        <v>1</v>
      </c>
    </row>
    <row r="15" spans="1:5" ht="45" customHeight="1" thickBot="1" x14ac:dyDescent="0.25">
      <c r="A15" s="156"/>
      <c r="B15" s="103" t="s">
        <v>321</v>
      </c>
      <c r="C15" s="51">
        <v>1</v>
      </c>
    </row>
    <row r="16" spans="1:5" ht="19.5" customHeight="1" thickBot="1" x14ac:dyDescent="0.25">
      <c r="A16" s="156"/>
      <c r="B16" s="52"/>
      <c r="C16" s="53"/>
    </row>
    <row r="17" spans="1:3" ht="46.5" customHeight="1" thickBot="1" x14ac:dyDescent="0.25">
      <c r="A17" s="156"/>
      <c r="B17" s="103" t="s">
        <v>288</v>
      </c>
      <c r="C17" s="104">
        <f>IFERROR(C14/C13, "alguna casilla anterior sin valor")</f>
        <v>1</v>
      </c>
    </row>
    <row r="18" spans="1:3" ht="46.5" customHeight="1" thickBot="1" x14ac:dyDescent="0.25">
      <c r="A18" s="160"/>
      <c r="B18" s="103" t="s">
        <v>289</v>
      </c>
      <c r="C18" s="104">
        <f>IFERROR(C15/C13,"alguna casilla anterior sin valor")</f>
        <v>1</v>
      </c>
    </row>
    <row r="19" spans="1:3" ht="19.5" customHeight="1" thickBot="1" x14ac:dyDescent="0.25">
      <c r="A19" s="7"/>
    </row>
    <row r="20" spans="1:3" s="13" customFormat="1" ht="45" customHeight="1" thickBot="1" x14ac:dyDescent="0.3">
      <c r="A20" s="155" t="s">
        <v>266</v>
      </c>
      <c r="B20" s="103" t="s">
        <v>315</v>
      </c>
      <c r="C20" s="47">
        <v>1</v>
      </c>
    </row>
    <row r="21" spans="1:3" s="13" customFormat="1" ht="45" customHeight="1" thickBot="1" x14ac:dyDescent="0.3">
      <c r="A21" s="156"/>
      <c r="B21" s="103" t="s">
        <v>316</v>
      </c>
      <c r="C21" s="47">
        <v>1</v>
      </c>
    </row>
    <row r="22" spans="1:3" s="13" customFormat="1" ht="45" customHeight="1" thickBot="1" x14ac:dyDescent="0.3">
      <c r="A22" s="156"/>
      <c r="B22" s="103" t="s">
        <v>322</v>
      </c>
      <c r="C22" s="47">
        <v>1</v>
      </c>
    </row>
    <row r="23" spans="1:3" s="13" customFormat="1" ht="19.5" customHeight="1" thickBot="1" x14ac:dyDescent="0.3">
      <c r="A23" s="156"/>
      <c r="B23" s="52"/>
      <c r="C23" s="42"/>
    </row>
    <row r="24" spans="1:3" s="13" customFormat="1" ht="45.75" customHeight="1" thickBot="1" x14ac:dyDescent="0.3">
      <c r="A24" s="156"/>
      <c r="B24" s="103" t="s">
        <v>290</v>
      </c>
      <c r="C24" s="104">
        <f>IFERROR(C21/C20,"alguna casilla anterior sin valor")</f>
        <v>1</v>
      </c>
    </row>
    <row r="25" spans="1:3" s="13" customFormat="1" ht="45.75" customHeight="1" thickBot="1" x14ac:dyDescent="0.3">
      <c r="A25" s="160"/>
      <c r="B25" s="103" t="s">
        <v>291</v>
      </c>
      <c r="C25" s="104">
        <f>IFERROR(C22/C20,"alguna casilla anterior sin valor")</f>
        <v>1</v>
      </c>
    </row>
    <row r="26" spans="1:3" ht="19.5" customHeight="1" thickBot="1" x14ac:dyDescent="0.25">
      <c r="B26" s="54"/>
    </row>
    <row r="27" spans="1:3" ht="41.25" customHeight="1" thickBot="1" x14ac:dyDescent="0.25">
      <c r="A27" s="155" t="s">
        <v>287</v>
      </c>
      <c r="B27" s="103" t="s">
        <v>260</v>
      </c>
      <c r="C27" s="55">
        <v>1</v>
      </c>
    </row>
    <row r="28" spans="1:3" ht="39" customHeight="1" thickBot="1" x14ac:dyDescent="0.25">
      <c r="A28" s="156"/>
      <c r="B28" s="103" t="s">
        <v>276</v>
      </c>
      <c r="C28" s="55">
        <v>1</v>
      </c>
    </row>
    <row r="29" spans="1:3" ht="29.25" customHeight="1" thickBot="1" x14ac:dyDescent="0.25">
      <c r="A29" s="157"/>
      <c r="B29" s="103" t="s">
        <v>261</v>
      </c>
      <c r="C29" s="105">
        <f>IFERROR(C27/C28,"Nº total trabajadores en 2019 sin valor o cero")</f>
        <v>1</v>
      </c>
    </row>
    <row r="30" spans="1:3" s="8" customFormat="1" ht="19.5" customHeight="1" thickBot="1" x14ac:dyDescent="0.3">
      <c r="A30" s="14"/>
      <c r="B30" s="15"/>
      <c r="C30" s="16"/>
    </row>
    <row r="31" spans="1:3" s="8" customFormat="1" ht="31.5" customHeight="1" x14ac:dyDescent="0.2">
      <c r="A31" s="150" t="s">
        <v>297</v>
      </c>
      <c r="B31" s="106" t="s">
        <v>298</v>
      </c>
      <c r="C31" s="56">
        <v>1</v>
      </c>
    </row>
    <row r="32" spans="1:3" s="8" customFormat="1" ht="31.5" customHeight="1" x14ac:dyDescent="0.2">
      <c r="A32" s="151"/>
      <c r="B32" s="107" t="s">
        <v>299</v>
      </c>
      <c r="C32" s="57">
        <v>1</v>
      </c>
    </row>
    <row r="33" spans="1:3" ht="31.5" customHeight="1" thickBot="1" x14ac:dyDescent="0.25">
      <c r="A33" s="152"/>
      <c r="B33" s="108" t="s">
        <v>273</v>
      </c>
      <c r="C33" s="109">
        <f>IFERROR(C31-C32,"Valor no válido en Activo/Pasivo corriente")</f>
        <v>0</v>
      </c>
    </row>
    <row r="34" spans="1:3" ht="19.5" customHeight="1" thickBot="1" x14ac:dyDescent="0.3">
      <c r="A34" s="14"/>
      <c r="B34" s="15"/>
      <c r="C34" s="16"/>
    </row>
    <row r="35" spans="1:3" ht="48.75" customHeight="1" thickBot="1" x14ac:dyDescent="0.25">
      <c r="A35" s="110" t="s">
        <v>285</v>
      </c>
      <c r="B35" s="111" t="s">
        <v>284</v>
      </c>
      <c r="C35" s="18">
        <v>1</v>
      </c>
    </row>
    <row r="36" spans="1:3" ht="14.25" customHeight="1" thickBot="1" x14ac:dyDescent="0.3">
      <c r="A36" s="14"/>
      <c r="B36" s="15" t="s">
        <v>1</v>
      </c>
      <c r="C36" s="16"/>
    </row>
    <row r="37" spans="1:3" ht="47.25" customHeight="1" thickBot="1" x14ac:dyDescent="0.25">
      <c r="A37" s="112" t="s">
        <v>286</v>
      </c>
      <c r="B37" s="111" t="s">
        <v>280</v>
      </c>
      <c r="C37" s="17" t="s">
        <v>263</v>
      </c>
    </row>
    <row r="38" spans="1:3" ht="10.5" customHeight="1" x14ac:dyDescent="0.2">
      <c r="B38" s="58"/>
    </row>
    <row r="39" spans="1:3" x14ac:dyDescent="0.2">
      <c r="B39" s="54"/>
    </row>
  </sheetData>
  <sheetProtection password="8A26" sheet="1" objects="1" scenarios="1"/>
  <mergeCells count="9">
    <mergeCell ref="A31:A33"/>
    <mergeCell ref="B2:C2"/>
    <mergeCell ref="A27:A29"/>
    <mergeCell ref="A6:A7"/>
    <mergeCell ref="A9:A11"/>
    <mergeCell ref="A13:A18"/>
    <mergeCell ref="A20:A25"/>
    <mergeCell ref="A3:B3"/>
    <mergeCell ref="A4:B4"/>
  </mergeCells>
  <dataValidations count="1">
    <dataValidation type="list" allowBlank="1" showInputMessage="1" showErrorMessage="1" sqref="C8">
      <formula1>CNAECADENAVALOR</formula1>
    </dataValidation>
  </dataValidations>
  <pageMargins left="0.62992125984251968" right="0.23622047244094491" top="0.55118110236220474" bottom="0.15748031496062992" header="0.31496062992125984" footer="0.31496062992125984"/>
  <pageSetup paperSize="9" scale="58" orientation="portrait" r:id="rId1"/>
  <headerFooter>
    <oddHeader xml:space="preserve">&amp;C&amp;"-,Negrita"ANEXO DE DATOS DE REFERENCIA DE LA SOLICITUD DE AYUDA A CARGO DEL DECRETO LEY 13/2021 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'CNAES DECRETO'!$A$2:$A$16</xm:f>
          </x14:formula1>
          <xm:sqref>C6</xm:sqref>
        </x14:dataValidation>
        <x14:dataValidation type="list" allowBlank="1" showInputMessage="1" showErrorMessage="1">
          <x14:formula1>
            <xm:f>'CNAES DECRETO'!$F$3:$F$4</xm:f>
          </x14:formula1>
          <xm:sqref>C37</xm:sqref>
        </x14:dataValidation>
        <x14:dataValidation type="list" allowBlank="1" showInputMessage="1" showErrorMessage="1">
          <x14:formula1>
            <xm:f>'CNAES DECRETO'!$C$2:$C$237</xm:f>
          </x14:formula1>
          <xm:sqref>C7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tabSelected="1" view="pageBreakPreview" topLeftCell="A10" zoomScaleNormal="100" zoomScaleSheetLayoutView="100" workbookViewId="0">
      <selection activeCell="A25" sqref="A25"/>
    </sheetView>
  </sheetViews>
  <sheetFormatPr baseColWidth="10" defaultRowHeight="15" x14ac:dyDescent="0.25"/>
  <cols>
    <col min="1" max="1" width="17.85546875" style="80" customWidth="1"/>
    <col min="2" max="2" width="28.5703125" style="60" customWidth="1"/>
    <col min="3" max="3" width="53.140625" style="60" customWidth="1"/>
    <col min="4" max="4" width="17.42578125" style="60" customWidth="1"/>
    <col min="5" max="6" width="12.42578125" style="61" hidden="1" customWidth="1"/>
    <col min="7" max="7" width="10.140625" style="60" hidden="1" customWidth="1"/>
    <col min="8" max="8" width="48" style="60" customWidth="1"/>
    <col min="9" max="16384" width="11.42578125" style="60"/>
  </cols>
  <sheetData>
    <row r="1" spans="1:16" ht="21.75" customHeight="1" x14ac:dyDescent="0.25">
      <c r="A1" s="59"/>
    </row>
    <row r="2" spans="1:16" ht="21.75" customHeight="1" x14ac:dyDescent="0.25">
      <c r="A2" s="59"/>
    </row>
    <row r="3" spans="1:16" ht="21.75" customHeight="1" x14ac:dyDescent="0.25">
      <c r="A3" s="59"/>
    </row>
    <row r="4" spans="1:16" ht="21.75" customHeight="1" thickBot="1" x14ac:dyDescent="0.3">
      <c r="A4" s="60"/>
    </row>
    <row r="5" spans="1:16" ht="20.25" customHeight="1" thickTop="1" thickBot="1" x14ac:dyDescent="0.3">
      <c r="A5" s="113" t="s">
        <v>3</v>
      </c>
      <c r="B5" s="165" t="str">
        <f>+'HOJA 2 - DATOS DE REFERENCIA'!B2:C2</f>
        <v xml:space="preserve"> </v>
      </c>
      <c r="C5" s="165"/>
      <c r="D5" s="166"/>
      <c r="H5" s="62"/>
    </row>
    <row r="6" spans="1:16" ht="20.25" customHeight="1" thickTop="1" thickBot="1" x14ac:dyDescent="0.3">
      <c r="A6" s="179" t="s">
        <v>2</v>
      </c>
      <c r="B6" s="180"/>
      <c r="C6" s="167" t="str">
        <f>+'HOJA 2 - DATOS DE REFERENCIA'!C3</f>
        <v xml:space="preserve"> </v>
      </c>
      <c r="D6" s="168"/>
      <c r="H6" s="62"/>
    </row>
    <row r="7" spans="1:16" ht="20.25" customHeight="1" thickTop="1" thickBot="1" x14ac:dyDescent="0.3">
      <c r="A7" s="181" t="s">
        <v>4</v>
      </c>
      <c r="B7" s="182"/>
      <c r="C7" s="169" t="str">
        <f>+'HOJA 2 - DATOS DE REFERENCIA'!C4</f>
        <v xml:space="preserve"> </v>
      </c>
      <c r="D7" s="170"/>
    </row>
    <row r="8" spans="1:16" ht="7.5" customHeight="1" thickTop="1" x14ac:dyDescent="0.25">
      <c r="A8" s="60"/>
    </row>
    <row r="9" spans="1:16" ht="20.25" customHeight="1" thickBot="1" x14ac:dyDescent="0.3">
      <c r="A9" s="63"/>
      <c r="B9" s="183"/>
      <c r="C9" s="183"/>
      <c r="D9" s="184"/>
      <c r="E9" s="64"/>
      <c r="F9" s="64"/>
      <c r="G9" s="65"/>
      <c r="H9" s="65"/>
      <c r="I9" s="65"/>
      <c r="J9" s="65"/>
      <c r="K9" s="65"/>
      <c r="L9" s="65"/>
      <c r="M9" s="65"/>
      <c r="N9" s="65"/>
      <c r="O9" s="65"/>
    </row>
    <row r="10" spans="1:16" ht="39" customHeight="1" x14ac:dyDescent="0.25">
      <c r="A10" s="197" t="s">
        <v>275</v>
      </c>
      <c r="B10" s="190" t="s">
        <v>268</v>
      </c>
      <c r="C10" s="191"/>
      <c r="D10" s="100" t="s">
        <v>263</v>
      </c>
      <c r="E10" s="64"/>
      <c r="F10" s="64"/>
      <c r="G10" s="65"/>
      <c r="H10" s="65"/>
      <c r="I10" s="65"/>
      <c r="J10" s="65"/>
      <c r="K10" s="65"/>
      <c r="L10" s="65"/>
      <c r="M10" s="65"/>
      <c r="N10" s="65"/>
      <c r="O10" s="65"/>
    </row>
    <row r="11" spans="1:16" ht="39" customHeight="1" x14ac:dyDescent="0.25">
      <c r="A11" s="198"/>
      <c r="B11" s="177" t="s">
        <v>269</v>
      </c>
      <c r="C11" s="178"/>
      <c r="D11" s="116" t="str">
        <f>IF(ISBLANK('HOJA 2 - DATOS DE REFERENCIA'!C6),"NO","SI")</f>
        <v>NO</v>
      </c>
      <c r="E11" s="66" t="s">
        <v>0</v>
      </c>
      <c r="F11" s="67"/>
      <c r="G11" s="65"/>
      <c r="H11" s="65"/>
      <c r="I11" s="65"/>
      <c r="J11" s="65"/>
      <c r="K11" s="65"/>
      <c r="L11" s="65"/>
      <c r="M11" s="65"/>
      <c r="N11" s="65"/>
      <c r="O11" s="65"/>
      <c r="P11" s="65"/>
    </row>
    <row r="12" spans="1:16" ht="39" customHeight="1" x14ac:dyDescent="0.25">
      <c r="A12" s="198"/>
      <c r="B12" s="177" t="s">
        <v>270</v>
      </c>
      <c r="C12" s="185"/>
      <c r="D12" s="189"/>
      <c r="E12" s="67"/>
      <c r="F12" s="67"/>
      <c r="G12" s="65"/>
      <c r="H12" s="65"/>
      <c r="I12" s="65"/>
      <c r="J12" s="65"/>
      <c r="K12" s="65"/>
      <c r="L12" s="65"/>
      <c r="M12" s="65"/>
      <c r="N12" s="65"/>
      <c r="O12" s="65"/>
      <c r="P12" s="65"/>
    </row>
    <row r="13" spans="1:16" ht="39" customHeight="1" x14ac:dyDescent="0.25">
      <c r="A13" s="198"/>
      <c r="B13" s="177" t="s">
        <v>256</v>
      </c>
      <c r="C13" s="185"/>
      <c r="D13" s="115" t="str">
        <f>IF(OR(F13="SI",G13="SI"),"SI","NO")</f>
        <v>SI</v>
      </c>
      <c r="E13" s="67"/>
      <c r="F13" s="67" t="str">
        <f>IF(OR('HOJA 2 - DATOS DE REFERENCIA'!C17&lt;0.3,'HOJA 2 - DATOS DE REFERENCIA'!C17="alguna casilla anterior sin valor"),"NO","SI")</f>
        <v>SI</v>
      </c>
      <c r="G13" s="67" t="str">
        <f>IF(OR('HOJA 2 - DATOS DE REFERENCIA'!C24&lt;0.3,'HOJA 2 - DATOS DE REFERENCIA'!C24="alguna casilla anterior sin valor"),"NO","SI")</f>
        <v>SI</v>
      </c>
      <c r="H13" s="65"/>
      <c r="I13" s="65"/>
      <c r="J13" s="65"/>
      <c r="K13" s="65"/>
      <c r="L13" s="65"/>
      <c r="M13" s="65"/>
      <c r="N13" s="65"/>
      <c r="O13" s="65"/>
      <c r="P13" s="65"/>
    </row>
    <row r="14" spans="1:16" ht="39" customHeight="1" x14ac:dyDescent="0.25">
      <c r="A14" s="198"/>
      <c r="B14" s="177" t="s">
        <v>267</v>
      </c>
      <c r="C14" s="185"/>
      <c r="D14" s="115" t="str">
        <f>IF(OR(F14="SI",G14="SI"),"SI","NO")</f>
        <v>SI</v>
      </c>
      <c r="E14" s="67"/>
      <c r="F14" s="67" t="str">
        <f>IF(OR('HOJA 2 - DATOS DE REFERENCIA'!C18&lt;0.2,'HOJA 2 - DATOS DE REFERENCIA'!C18="alguna casilla anterior sin valor"),"NO","SI")</f>
        <v>SI</v>
      </c>
      <c r="G14" s="67" t="str">
        <f>IF(OR('HOJA 2 - DATOS DE REFERENCIA'!C25&lt;0.2,'HOJA 2 - DATOS DE REFERENCIA'!C25="alguna casilla anterior sin valor"),"NO","SI")</f>
        <v>SI</v>
      </c>
      <c r="H14" s="65"/>
      <c r="I14" s="65"/>
      <c r="J14" s="65"/>
      <c r="K14" s="65"/>
      <c r="L14" s="65"/>
      <c r="M14" s="65"/>
      <c r="N14" s="65"/>
      <c r="O14" s="65"/>
      <c r="P14" s="65"/>
    </row>
    <row r="15" spans="1:16" ht="39" customHeight="1" thickBot="1" x14ac:dyDescent="0.3">
      <c r="A15" s="199"/>
      <c r="B15" s="173" t="s">
        <v>271</v>
      </c>
      <c r="C15" s="174"/>
      <c r="D15" s="114" t="str">
        <f>IF('HOJA 2 - DATOS DE REFERENCIA'!C11="La caida de ventas es menor al 15% o no hay caida de ventas","NO","SI")</f>
        <v>SI</v>
      </c>
      <c r="E15" s="67"/>
      <c r="F15" s="67"/>
      <c r="G15" s="65"/>
      <c r="H15" s="65" t="s">
        <v>1</v>
      </c>
      <c r="I15" s="65"/>
      <c r="J15" s="65"/>
      <c r="K15" s="65"/>
      <c r="L15" s="65"/>
      <c r="M15" s="65"/>
      <c r="N15" s="65"/>
      <c r="O15" s="65"/>
      <c r="P15" s="65"/>
    </row>
    <row r="16" spans="1:16" ht="21" customHeight="1" thickBot="1" x14ac:dyDescent="0.3">
      <c r="A16" s="68"/>
      <c r="B16" s="59"/>
      <c r="C16" s="69"/>
      <c r="D16" s="70"/>
      <c r="E16" s="67"/>
      <c r="F16" s="67"/>
      <c r="G16" s="65"/>
      <c r="H16" s="65"/>
      <c r="I16" s="65"/>
      <c r="J16" s="65"/>
      <c r="K16" s="65"/>
      <c r="L16" s="65"/>
      <c r="M16" s="65"/>
      <c r="N16" s="65"/>
      <c r="O16" s="65"/>
      <c r="P16" s="65"/>
    </row>
    <row r="17" spans="1:16" s="73" customFormat="1" ht="22.5" customHeight="1" thickBot="1" x14ac:dyDescent="0.3">
      <c r="A17" s="175" t="s">
        <v>283</v>
      </c>
      <c r="B17" s="176"/>
      <c r="C17" s="176"/>
      <c r="D17" s="117" t="str">
        <f>IF(AND(D10="SI",D15="SI",OR(D11="SI",D13="SI",D14="SI")),"SI","NO")</f>
        <v>SI</v>
      </c>
      <c r="E17" s="71"/>
      <c r="F17" s="71"/>
      <c r="G17" s="72"/>
      <c r="H17" s="72"/>
      <c r="I17" s="72"/>
      <c r="J17" s="72"/>
      <c r="K17" s="72"/>
      <c r="L17" s="72"/>
      <c r="M17" s="72"/>
      <c r="N17" s="72"/>
      <c r="O17" s="72"/>
      <c r="P17" s="72"/>
    </row>
    <row r="18" spans="1:16" s="73" customFormat="1" ht="30" customHeight="1" x14ac:dyDescent="0.25">
      <c r="A18" s="74"/>
      <c r="B18" s="75"/>
      <c r="C18" s="75"/>
      <c r="D18" s="122"/>
      <c r="E18" s="71"/>
      <c r="F18" s="71"/>
      <c r="G18" s="72"/>
      <c r="H18" s="72"/>
      <c r="I18" s="72"/>
      <c r="J18" s="72"/>
      <c r="K18" s="72"/>
      <c r="L18" s="72"/>
      <c r="M18" s="72"/>
      <c r="N18" s="72"/>
      <c r="O18" s="72"/>
      <c r="P18" s="72"/>
    </row>
    <row r="19" spans="1:16" s="73" customFormat="1" ht="35.25" customHeight="1" x14ac:dyDescent="0.25">
      <c r="A19" s="194" t="s">
        <v>274</v>
      </c>
      <c r="B19" s="171" t="s">
        <v>281</v>
      </c>
      <c r="C19" s="172"/>
      <c r="D19" s="118">
        <f>IFERROR(IF('HOJA 2 - DATOS DE REFERENCIA'!C11="La caída de ventas es menor al 15% o no hay caída de ventas",0,IF('HOJA 2 - DATOS DE REFERENCIA'!C37="SI",0.55*'HOJA 2 - DATOS DE REFERENCIA'!C9*'HOJA 2 - DATOS DE REFERENCIA'!C11*'HOJA 2 - DATOS DE REFERENCIA'!C29,0.5*'HOJA 2 - DATOS DE REFERENCIA'!C9*'HOJA 2 - DATOS DE REFERENCIA'!C11*'HOJA 2 - DATOS DE REFERENCIA'!C29)),"Sin valores válidos")</f>
        <v>0</v>
      </c>
      <c r="E19" s="76"/>
      <c r="F19" s="76"/>
      <c r="G19" s="72"/>
      <c r="H19" s="72"/>
      <c r="I19" s="72"/>
      <c r="J19" s="72"/>
      <c r="K19" s="72"/>
      <c r="L19" s="72"/>
      <c r="M19" s="72"/>
      <c r="N19" s="72"/>
      <c r="O19" s="72"/>
      <c r="P19" s="72"/>
    </row>
    <row r="20" spans="1:16" s="73" customFormat="1" ht="35.25" customHeight="1" x14ac:dyDescent="0.25">
      <c r="A20" s="195"/>
      <c r="B20" s="171" t="s">
        <v>292</v>
      </c>
      <c r="C20" s="172"/>
      <c r="D20" s="118">
        <f>IFERROR(IF(E20&lt;0,0,E20),"Sin valores válidos / concurrencia")</f>
        <v>0</v>
      </c>
      <c r="E20" s="118">
        <f>IFERROR(IF(D19&lt;'HOJA 2 - DATOS DE REFERENCIA'!C33-'HOJA 2 - DATOS DE REFERENCIA'!C35,D19,'HOJA 2 - DATOS DE REFERENCIA'!C33-'HOJA 2 - DATOS DE REFERENCIA'!C35),"Sin valores válidos / concurrencia")</f>
        <v>-1</v>
      </c>
      <c r="F20" s="76"/>
      <c r="G20" s="72"/>
      <c r="H20" s="72"/>
      <c r="I20" s="72"/>
      <c r="J20" s="72"/>
      <c r="K20" s="72"/>
      <c r="L20" s="72"/>
      <c r="M20" s="72"/>
      <c r="N20" s="72"/>
      <c r="O20" s="72"/>
      <c r="P20" s="72"/>
    </row>
    <row r="21" spans="1:16" s="73" customFormat="1" ht="35.25" customHeight="1" x14ac:dyDescent="0.25">
      <c r="A21" s="195"/>
      <c r="B21" s="171" t="s">
        <v>282</v>
      </c>
      <c r="C21" s="172"/>
      <c r="D21" s="118">
        <f>IFERROR(IF(D19&lt;300000,D19,300000),"Sin valores válidos")</f>
        <v>0</v>
      </c>
      <c r="E21" s="76"/>
      <c r="F21" s="76"/>
      <c r="G21" s="72"/>
      <c r="H21" s="72"/>
      <c r="I21" s="72"/>
      <c r="J21" s="72"/>
      <c r="K21" s="72"/>
      <c r="L21" s="72"/>
      <c r="M21" s="72"/>
      <c r="N21" s="72"/>
      <c r="O21" s="72"/>
      <c r="P21" s="72"/>
    </row>
    <row r="22" spans="1:16" ht="35.25" customHeight="1" x14ac:dyDescent="0.25">
      <c r="A22" s="196"/>
      <c r="B22" s="192" t="s">
        <v>277</v>
      </c>
      <c r="C22" s="193"/>
      <c r="D22" s="118">
        <f>IFERROR(IF(MIN(D20:D21)&lt;0,0,MIN(D20:D21)),"Sin valores válidos")</f>
        <v>0</v>
      </c>
      <c r="E22" s="77">
        <v>0.25</v>
      </c>
      <c r="F22" s="78"/>
      <c r="G22" s="65"/>
      <c r="H22" s="65"/>
      <c r="I22" s="65"/>
      <c r="J22" s="65"/>
      <c r="K22" s="65"/>
      <c r="L22" s="65"/>
      <c r="M22" s="65"/>
      <c r="N22" s="65"/>
      <c r="O22" s="65"/>
      <c r="P22" s="65"/>
    </row>
    <row r="23" spans="1:16" x14ac:dyDescent="0.25">
      <c r="A23" s="60"/>
    </row>
    <row r="24" spans="1:16" ht="13.5" customHeight="1" thickBot="1" x14ac:dyDescent="0.3">
      <c r="A24" s="60"/>
      <c r="B24" s="79"/>
      <c r="C24" s="79"/>
      <c r="D24" s="79"/>
    </row>
    <row r="25" spans="1:16" ht="92.25" customHeight="1" thickBot="1" x14ac:dyDescent="0.3">
      <c r="A25" s="119" t="s">
        <v>272</v>
      </c>
      <c r="B25" s="186" t="s">
        <v>1</v>
      </c>
      <c r="C25" s="187"/>
      <c r="D25" s="188"/>
      <c r="H25" s="120"/>
    </row>
    <row r="26" spans="1:16" ht="15" hidden="1" customHeight="1" x14ac:dyDescent="0.25">
      <c r="A26" s="60"/>
    </row>
    <row r="27" spans="1:16" x14ac:dyDescent="0.25">
      <c r="H27" s="120"/>
    </row>
  </sheetData>
  <sheetProtection password="8A26" sheet="1" objects="1" scenarios="1"/>
  <mergeCells count="20">
    <mergeCell ref="B25:D25"/>
    <mergeCell ref="B12:D12"/>
    <mergeCell ref="B10:C10"/>
    <mergeCell ref="B22:C22"/>
    <mergeCell ref="A19:A22"/>
    <mergeCell ref="A10:A15"/>
    <mergeCell ref="B5:D5"/>
    <mergeCell ref="C6:D6"/>
    <mergeCell ref="C7:D7"/>
    <mergeCell ref="B20:C20"/>
    <mergeCell ref="B21:C21"/>
    <mergeCell ref="B19:C19"/>
    <mergeCell ref="B15:C15"/>
    <mergeCell ref="A17:C17"/>
    <mergeCell ref="B11:C11"/>
    <mergeCell ref="A6:B6"/>
    <mergeCell ref="A7:B7"/>
    <mergeCell ref="B9:D9"/>
    <mergeCell ref="B13:C13"/>
    <mergeCell ref="B14:C14"/>
  </mergeCells>
  <pageMargins left="0.23622047244094491" right="0.23622047244094491" top="0.74803149606299213" bottom="0.74803149606299213" header="0.31496062992125984" footer="0.31496062992125984"/>
  <pageSetup paperSize="9" scale="84" orientation="portrait" r:id="rId1"/>
  <headerFooter>
    <oddHeader>&amp;C&amp;"-,Negrita"&amp;12ANEXO DE ELEGIBILIDAD E IMPORTE DE LA AYUDA CORRESPONDIENTES A LA  SOLICITUD DE AYUDA A CARGO DEL DECRETO LEY 13/2021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'CNAES DECRETO'!$F$3:$F$4</xm:f>
          </x14:formula1>
          <xm:sqref>D10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D29"/>
  <sheetViews>
    <sheetView zoomScaleNormal="100" workbookViewId="0">
      <selection activeCell="D29" sqref="D29"/>
    </sheetView>
  </sheetViews>
  <sheetFormatPr baseColWidth="10" defaultRowHeight="15" x14ac:dyDescent="0.25"/>
  <cols>
    <col min="1" max="1" width="20.42578125" style="60" customWidth="1"/>
    <col min="2" max="2" width="17.42578125" style="60" customWidth="1"/>
    <col min="3" max="3" width="51.42578125" style="60" customWidth="1"/>
    <col min="4" max="4" width="20.7109375" style="60" customWidth="1"/>
    <col min="5" max="5" width="5.5703125" style="60" customWidth="1"/>
    <col min="6" max="16384" width="11.42578125" style="60"/>
  </cols>
  <sheetData>
    <row r="5" spans="1:4" ht="15.75" thickBot="1" x14ac:dyDescent="0.3"/>
    <row r="6" spans="1:4" ht="18.75" customHeight="1" thickTop="1" thickBot="1" x14ac:dyDescent="0.3">
      <c r="A6" s="81" t="s">
        <v>3</v>
      </c>
      <c r="B6" s="200" t="str">
        <f>'HOJA 2 - DATOS DE REFERENCIA'!B2:C2</f>
        <v xml:space="preserve"> </v>
      </c>
      <c r="C6" s="201"/>
      <c r="D6" s="202"/>
    </row>
    <row r="7" spans="1:4" ht="18.75" customHeight="1" thickBot="1" x14ac:dyDescent="0.3">
      <c r="A7" s="203" t="s">
        <v>294</v>
      </c>
      <c r="B7" s="204"/>
      <c r="C7" s="204"/>
      <c r="D7" s="82" t="str">
        <f>'HOJA 2 - DATOS DE REFERENCIA'!C3</f>
        <v xml:space="preserve"> </v>
      </c>
    </row>
    <row r="8" spans="1:4" ht="18.75" customHeight="1" thickBot="1" x14ac:dyDescent="0.3">
      <c r="A8" s="205" t="s">
        <v>4</v>
      </c>
      <c r="B8" s="206"/>
      <c r="C8" s="206"/>
      <c r="D8" s="83" t="str">
        <f>'HOJA 2 - DATOS DE REFERENCIA'!C4</f>
        <v xml:space="preserve"> </v>
      </c>
    </row>
    <row r="9" spans="1:4" ht="16.5" thickTop="1" x14ac:dyDescent="0.25">
      <c r="A9" s="21"/>
      <c r="B9" s="21"/>
      <c r="C9" s="21"/>
      <c r="D9" s="21"/>
    </row>
    <row r="10" spans="1:4" ht="22.5" customHeight="1" x14ac:dyDescent="0.25">
      <c r="A10" s="207" t="s">
        <v>300</v>
      </c>
      <c r="B10" s="207"/>
      <c r="C10" s="208"/>
      <c r="D10" s="208"/>
    </row>
    <row r="12" spans="1:4" ht="66" customHeight="1" x14ac:dyDescent="0.25">
      <c r="A12" s="209" t="s">
        <v>301</v>
      </c>
      <c r="B12" s="210"/>
      <c r="C12" s="210"/>
      <c r="D12" s="211"/>
    </row>
    <row r="13" spans="1:4" ht="66" customHeight="1" x14ac:dyDescent="0.25">
      <c r="A13" s="212"/>
      <c r="B13" s="213"/>
      <c r="C13" s="213"/>
      <c r="D13" s="214"/>
    </row>
    <row r="15" spans="1:4" ht="15.75" x14ac:dyDescent="0.25">
      <c r="A15" s="84" t="s">
        <v>302</v>
      </c>
      <c r="B15" s="84" t="s">
        <v>303</v>
      </c>
      <c r="C15" s="84" t="s">
        <v>305</v>
      </c>
      <c r="D15" s="84" t="s">
        <v>304</v>
      </c>
    </row>
    <row r="16" spans="1:4" ht="15.75" x14ac:dyDescent="0.25">
      <c r="A16" s="85"/>
      <c r="B16" s="85"/>
      <c r="C16" s="86"/>
      <c r="D16" s="86"/>
    </row>
    <row r="17" spans="1:4" ht="15.75" x14ac:dyDescent="0.25">
      <c r="A17" s="85"/>
      <c r="B17" s="85"/>
      <c r="C17" s="86"/>
      <c r="D17" s="86"/>
    </row>
    <row r="18" spans="1:4" ht="15.75" x14ac:dyDescent="0.25">
      <c r="A18" s="85"/>
      <c r="B18" s="85"/>
      <c r="C18" s="86"/>
      <c r="D18" s="86"/>
    </row>
    <row r="19" spans="1:4" ht="15.75" x14ac:dyDescent="0.25">
      <c r="A19" s="85"/>
      <c r="B19" s="85"/>
      <c r="C19" s="86"/>
      <c r="D19" s="86"/>
    </row>
    <row r="20" spans="1:4" ht="15.75" x14ac:dyDescent="0.25">
      <c r="A20" s="85"/>
      <c r="B20" s="85"/>
      <c r="C20" s="86"/>
      <c r="D20" s="86"/>
    </row>
    <row r="21" spans="1:4" ht="15.75" x14ac:dyDescent="0.25">
      <c r="A21" s="85"/>
      <c r="B21" s="85"/>
      <c r="C21" s="86"/>
      <c r="D21" s="86"/>
    </row>
    <row r="22" spans="1:4" ht="15.75" x14ac:dyDescent="0.25">
      <c r="A22" s="85"/>
      <c r="B22" s="85"/>
      <c r="C22" s="86"/>
      <c r="D22" s="86"/>
    </row>
    <row r="23" spans="1:4" ht="15.75" x14ac:dyDescent="0.25">
      <c r="A23" s="85"/>
      <c r="B23" s="85"/>
      <c r="C23" s="86"/>
      <c r="D23" s="86"/>
    </row>
    <row r="24" spans="1:4" ht="15.75" x14ac:dyDescent="0.25">
      <c r="A24" s="85"/>
      <c r="B24" s="85"/>
      <c r="C24" s="86"/>
      <c r="D24" s="86"/>
    </row>
    <row r="25" spans="1:4" ht="15.75" x14ac:dyDescent="0.25">
      <c r="A25" s="85"/>
      <c r="B25" s="85"/>
      <c r="C25" s="86"/>
      <c r="D25" s="86"/>
    </row>
    <row r="26" spans="1:4" ht="15.75" x14ac:dyDescent="0.25">
      <c r="A26" s="85"/>
      <c r="B26" s="85"/>
      <c r="C26" s="86"/>
      <c r="D26" s="86"/>
    </row>
    <row r="27" spans="1:4" ht="15.75" x14ac:dyDescent="0.25">
      <c r="A27" s="85"/>
      <c r="B27" s="85"/>
      <c r="C27" s="86"/>
      <c r="D27" s="86"/>
    </row>
    <row r="28" spans="1:4" ht="16.5" thickBot="1" x14ac:dyDescent="0.3">
      <c r="A28" s="87"/>
      <c r="B28" s="87"/>
      <c r="C28" s="88"/>
      <c r="D28" s="88"/>
    </row>
    <row r="29" spans="1:4" ht="15.75" x14ac:dyDescent="0.25">
      <c r="A29" s="32" t="s">
        <v>293</v>
      </c>
      <c r="B29" s="32"/>
      <c r="C29" s="89"/>
      <c r="D29" s="33">
        <f>SUM(D16:D28)</f>
        <v>0</v>
      </c>
    </row>
  </sheetData>
  <mergeCells count="5">
    <mergeCell ref="B6:D6"/>
    <mergeCell ref="A7:C7"/>
    <mergeCell ref="A8:C8"/>
    <mergeCell ref="A10:D10"/>
    <mergeCell ref="A12:D13"/>
  </mergeCells>
  <pageMargins left="0.7" right="0.7" top="0.75" bottom="0.75" header="0.3" footer="0.3"/>
  <pageSetup paperSize="9" scale="7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7"/>
  <sheetViews>
    <sheetView workbookViewId="0">
      <selection activeCell="A14" sqref="A14"/>
    </sheetView>
  </sheetViews>
  <sheetFormatPr baseColWidth="10" defaultRowHeight="15" x14ac:dyDescent="0.25"/>
  <cols>
    <col min="1" max="1" width="90.7109375" customWidth="1"/>
    <col min="2" max="2" width="2.7109375" customWidth="1"/>
    <col min="3" max="3" width="104.42578125" style="2" customWidth="1"/>
  </cols>
  <sheetData>
    <row r="1" spans="1:6" s="2" customFormat="1" ht="15" customHeight="1" x14ac:dyDescent="0.3">
      <c r="A1" s="3" t="s">
        <v>21</v>
      </c>
      <c r="C1" s="3" t="s">
        <v>20</v>
      </c>
      <c r="F1" s="9" t="s">
        <v>262</v>
      </c>
    </row>
    <row r="2" spans="1:6" s="11" customFormat="1" ht="15" customHeight="1" x14ac:dyDescent="0.3">
      <c r="A2" s="6"/>
      <c r="C2" s="6"/>
      <c r="F2" s="12"/>
    </row>
    <row r="3" spans="1:6" ht="16.5" x14ac:dyDescent="0.3">
      <c r="A3" t="s">
        <v>5</v>
      </c>
      <c r="C3" s="4" t="s">
        <v>22</v>
      </c>
      <c r="F3" s="10" t="s">
        <v>263</v>
      </c>
    </row>
    <row r="4" spans="1:6" ht="16.5" x14ac:dyDescent="0.3">
      <c r="A4" t="s">
        <v>6</v>
      </c>
      <c r="C4" s="4" t="s">
        <v>23</v>
      </c>
      <c r="F4" s="10" t="s">
        <v>264</v>
      </c>
    </row>
    <row r="5" spans="1:6" x14ac:dyDescent="0.25">
      <c r="A5" t="s">
        <v>7</v>
      </c>
      <c r="C5" s="4" t="s">
        <v>24</v>
      </c>
    </row>
    <row r="6" spans="1:6" x14ac:dyDescent="0.25">
      <c r="A6" t="s">
        <v>8</v>
      </c>
      <c r="C6" s="4" t="s">
        <v>25</v>
      </c>
    </row>
    <row r="7" spans="1:6" x14ac:dyDescent="0.25">
      <c r="A7" t="s">
        <v>9</v>
      </c>
      <c r="C7" s="4" t="s">
        <v>19</v>
      </c>
    </row>
    <row r="8" spans="1:6" x14ac:dyDescent="0.25">
      <c r="A8" t="s">
        <v>10</v>
      </c>
      <c r="C8" s="4" t="s">
        <v>26</v>
      </c>
    </row>
    <row r="9" spans="1:6" x14ac:dyDescent="0.25">
      <c r="A9" t="s">
        <v>11</v>
      </c>
      <c r="C9" s="4" t="s">
        <v>27</v>
      </c>
    </row>
    <row r="10" spans="1:6" x14ac:dyDescent="0.25">
      <c r="A10" t="s">
        <v>12</v>
      </c>
      <c r="C10" s="4" t="s">
        <v>28</v>
      </c>
    </row>
    <row r="11" spans="1:6" x14ac:dyDescent="0.25">
      <c r="A11" t="s">
        <v>13</v>
      </c>
      <c r="C11" s="4" t="s">
        <v>29</v>
      </c>
    </row>
    <row r="12" spans="1:6" x14ac:dyDescent="0.25">
      <c r="A12" t="s">
        <v>14</v>
      </c>
      <c r="C12" s="4" t="s">
        <v>30</v>
      </c>
    </row>
    <row r="13" spans="1:6" x14ac:dyDescent="0.25">
      <c r="A13" t="s">
        <v>15</v>
      </c>
      <c r="C13" s="4" t="s">
        <v>31</v>
      </c>
    </row>
    <row r="14" spans="1:6" x14ac:dyDescent="0.25">
      <c r="A14" t="s">
        <v>16</v>
      </c>
      <c r="C14" s="4" t="s">
        <v>32</v>
      </c>
    </row>
    <row r="15" spans="1:6" x14ac:dyDescent="0.25">
      <c r="A15" t="s">
        <v>17</v>
      </c>
      <c r="C15" s="4" t="s">
        <v>33</v>
      </c>
    </row>
    <row r="16" spans="1:6" x14ac:dyDescent="0.25">
      <c r="A16" t="s">
        <v>18</v>
      </c>
      <c r="C16" s="4" t="s">
        <v>34</v>
      </c>
    </row>
    <row r="17" spans="3:3" x14ac:dyDescent="0.25">
      <c r="C17" s="4" t="s">
        <v>35</v>
      </c>
    </row>
    <row r="18" spans="3:3" x14ac:dyDescent="0.25">
      <c r="C18" s="4" t="s">
        <v>36</v>
      </c>
    </row>
    <row r="19" spans="3:3" x14ac:dyDescent="0.25">
      <c r="C19" s="4" t="s">
        <v>37</v>
      </c>
    </row>
    <row r="20" spans="3:3" x14ac:dyDescent="0.25">
      <c r="C20" s="4" t="s">
        <v>38</v>
      </c>
    </row>
    <row r="21" spans="3:3" x14ac:dyDescent="0.25">
      <c r="C21" s="4" t="s">
        <v>39</v>
      </c>
    </row>
    <row r="22" spans="3:3" x14ac:dyDescent="0.25">
      <c r="C22" s="4" t="s">
        <v>40</v>
      </c>
    </row>
    <row r="23" spans="3:3" x14ac:dyDescent="0.25">
      <c r="C23" s="4" t="s">
        <v>41</v>
      </c>
    </row>
    <row r="24" spans="3:3" x14ac:dyDescent="0.25">
      <c r="C24" s="4" t="s">
        <v>42</v>
      </c>
    </row>
    <row r="25" spans="3:3" x14ac:dyDescent="0.25">
      <c r="C25" s="4" t="s">
        <v>43</v>
      </c>
    </row>
    <row r="26" spans="3:3" x14ac:dyDescent="0.25">
      <c r="C26" s="4" t="s">
        <v>44</v>
      </c>
    </row>
    <row r="27" spans="3:3" x14ac:dyDescent="0.25">
      <c r="C27" s="4" t="s">
        <v>45</v>
      </c>
    </row>
    <row r="28" spans="3:3" x14ac:dyDescent="0.25">
      <c r="C28" s="4" t="s">
        <v>46</v>
      </c>
    </row>
    <row r="29" spans="3:3" x14ac:dyDescent="0.25">
      <c r="C29" s="4" t="s">
        <v>47</v>
      </c>
    </row>
    <row r="30" spans="3:3" x14ac:dyDescent="0.25">
      <c r="C30" s="4" t="s">
        <v>48</v>
      </c>
    </row>
    <row r="31" spans="3:3" x14ac:dyDescent="0.25">
      <c r="C31" s="4" t="s">
        <v>49</v>
      </c>
    </row>
    <row r="32" spans="3:3" x14ac:dyDescent="0.25">
      <c r="C32" s="4" t="s">
        <v>50</v>
      </c>
    </row>
    <row r="33" spans="3:3" x14ac:dyDescent="0.25">
      <c r="C33" s="4" t="s">
        <v>51</v>
      </c>
    </row>
    <row r="34" spans="3:3" x14ac:dyDescent="0.25">
      <c r="C34" s="4" t="s">
        <v>52</v>
      </c>
    </row>
    <row r="35" spans="3:3" x14ac:dyDescent="0.25">
      <c r="C35" s="4" t="s">
        <v>53</v>
      </c>
    </row>
    <row r="36" spans="3:3" x14ac:dyDescent="0.25">
      <c r="C36" s="4" t="s">
        <v>54</v>
      </c>
    </row>
    <row r="37" spans="3:3" x14ac:dyDescent="0.25">
      <c r="C37" s="4" t="s">
        <v>55</v>
      </c>
    </row>
    <row r="38" spans="3:3" x14ac:dyDescent="0.25">
      <c r="C38" s="4" t="s">
        <v>56</v>
      </c>
    </row>
    <row r="39" spans="3:3" x14ac:dyDescent="0.25">
      <c r="C39" s="4" t="s">
        <v>57</v>
      </c>
    </row>
    <row r="40" spans="3:3" x14ac:dyDescent="0.25">
      <c r="C40" s="4" t="s">
        <v>58</v>
      </c>
    </row>
    <row r="41" spans="3:3" x14ac:dyDescent="0.25">
      <c r="C41" s="4" t="s">
        <v>59</v>
      </c>
    </row>
    <row r="42" spans="3:3" x14ac:dyDescent="0.25">
      <c r="C42" s="4" t="s">
        <v>60</v>
      </c>
    </row>
    <row r="43" spans="3:3" x14ac:dyDescent="0.25">
      <c r="C43" s="4" t="s">
        <v>61</v>
      </c>
    </row>
    <row r="44" spans="3:3" x14ac:dyDescent="0.25">
      <c r="C44" s="4" t="s">
        <v>62</v>
      </c>
    </row>
    <row r="45" spans="3:3" x14ac:dyDescent="0.25">
      <c r="C45" s="4" t="s">
        <v>63</v>
      </c>
    </row>
    <row r="46" spans="3:3" x14ac:dyDescent="0.25">
      <c r="C46" s="4" t="s">
        <v>64</v>
      </c>
    </row>
    <row r="47" spans="3:3" x14ac:dyDescent="0.25">
      <c r="C47" s="4" t="s">
        <v>65</v>
      </c>
    </row>
    <row r="48" spans="3:3" x14ac:dyDescent="0.25">
      <c r="C48" s="4" t="s">
        <v>66</v>
      </c>
    </row>
    <row r="49" spans="3:3" x14ac:dyDescent="0.25">
      <c r="C49" s="4" t="s">
        <v>67</v>
      </c>
    </row>
    <row r="50" spans="3:3" x14ac:dyDescent="0.25">
      <c r="C50" s="4" t="s">
        <v>68</v>
      </c>
    </row>
    <row r="51" spans="3:3" x14ac:dyDescent="0.25">
      <c r="C51" s="4" t="s">
        <v>69</v>
      </c>
    </row>
    <row r="52" spans="3:3" x14ac:dyDescent="0.25">
      <c r="C52" s="4" t="s">
        <v>70</v>
      </c>
    </row>
    <row r="53" spans="3:3" x14ac:dyDescent="0.25">
      <c r="C53" s="4" t="s">
        <v>71</v>
      </c>
    </row>
    <row r="54" spans="3:3" x14ac:dyDescent="0.25">
      <c r="C54" s="4" t="s">
        <v>72</v>
      </c>
    </row>
    <row r="55" spans="3:3" x14ac:dyDescent="0.25">
      <c r="C55" s="4" t="s">
        <v>73</v>
      </c>
    </row>
    <row r="56" spans="3:3" x14ac:dyDescent="0.25">
      <c r="C56" s="4" t="s">
        <v>74</v>
      </c>
    </row>
    <row r="57" spans="3:3" x14ac:dyDescent="0.25">
      <c r="C57" s="4" t="s">
        <v>75</v>
      </c>
    </row>
    <row r="58" spans="3:3" x14ac:dyDescent="0.25">
      <c r="C58" s="4" t="s">
        <v>76</v>
      </c>
    </row>
    <row r="59" spans="3:3" x14ac:dyDescent="0.25">
      <c r="C59" s="4" t="s">
        <v>77</v>
      </c>
    </row>
    <row r="60" spans="3:3" x14ac:dyDescent="0.25">
      <c r="C60" s="4" t="s">
        <v>78</v>
      </c>
    </row>
    <row r="61" spans="3:3" x14ac:dyDescent="0.25">
      <c r="C61" s="4" t="s">
        <v>79</v>
      </c>
    </row>
    <row r="62" spans="3:3" x14ac:dyDescent="0.25">
      <c r="C62" s="4" t="s">
        <v>80</v>
      </c>
    </row>
    <row r="63" spans="3:3" x14ac:dyDescent="0.25">
      <c r="C63" s="4" t="s">
        <v>81</v>
      </c>
    </row>
    <row r="64" spans="3:3" x14ac:dyDescent="0.25">
      <c r="C64" s="4" t="s">
        <v>82</v>
      </c>
    </row>
    <row r="65" spans="3:3" x14ac:dyDescent="0.25">
      <c r="C65" s="4" t="s">
        <v>83</v>
      </c>
    </row>
    <row r="66" spans="3:3" x14ac:dyDescent="0.25">
      <c r="C66" s="4" t="s">
        <v>84</v>
      </c>
    </row>
    <row r="67" spans="3:3" x14ac:dyDescent="0.25">
      <c r="C67" s="4" t="s">
        <v>85</v>
      </c>
    </row>
    <row r="68" spans="3:3" x14ac:dyDescent="0.25">
      <c r="C68" s="4" t="s">
        <v>86</v>
      </c>
    </row>
    <row r="69" spans="3:3" x14ac:dyDescent="0.25">
      <c r="C69" s="4" t="s">
        <v>87</v>
      </c>
    </row>
    <row r="70" spans="3:3" x14ac:dyDescent="0.25">
      <c r="C70" s="4" t="s">
        <v>89</v>
      </c>
    </row>
    <row r="71" spans="3:3" x14ac:dyDescent="0.25">
      <c r="C71" s="4" t="s">
        <v>88</v>
      </c>
    </row>
    <row r="72" spans="3:3" x14ac:dyDescent="0.25">
      <c r="C72" s="4" t="s">
        <v>90</v>
      </c>
    </row>
    <row r="73" spans="3:3" x14ac:dyDescent="0.25">
      <c r="C73" s="4" t="s">
        <v>91</v>
      </c>
    </row>
    <row r="74" spans="3:3" x14ac:dyDescent="0.25">
      <c r="C74" s="4" t="s">
        <v>92</v>
      </c>
    </row>
    <row r="75" spans="3:3" x14ac:dyDescent="0.25">
      <c r="C75" s="4" t="s">
        <v>93</v>
      </c>
    </row>
    <row r="76" spans="3:3" x14ac:dyDescent="0.25">
      <c r="C76" s="4" t="s">
        <v>94</v>
      </c>
    </row>
    <row r="77" spans="3:3" x14ac:dyDescent="0.25">
      <c r="C77" s="4" t="s">
        <v>95</v>
      </c>
    </row>
    <row r="78" spans="3:3" x14ac:dyDescent="0.25">
      <c r="C78" s="4" t="s">
        <v>96</v>
      </c>
    </row>
    <row r="79" spans="3:3" x14ac:dyDescent="0.25">
      <c r="C79" s="4" t="s">
        <v>97</v>
      </c>
    </row>
    <row r="80" spans="3:3" x14ac:dyDescent="0.25">
      <c r="C80" s="4" t="s">
        <v>98</v>
      </c>
    </row>
    <row r="81" spans="3:3" x14ac:dyDescent="0.25">
      <c r="C81" s="4" t="s">
        <v>99</v>
      </c>
    </row>
    <row r="82" spans="3:3" x14ac:dyDescent="0.25">
      <c r="C82" s="4" t="s">
        <v>100</v>
      </c>
    </row>
    <row r="83" spans="3:3" x14ac:dyDescent="0.25">
      <c r="C83" s="4" t="s">
        <v>101</v>
      </c>
    </row>
    <row r="84" spans="3:3" x14ac:dyDescent="0.25">
      <c r="C84" s="4" t="s">
        <v>102</v>
      </c>
    </row>
    <row r="85" spans="3:3" x14ac:dyDescent="0.25">
      <c r="C85" s="4" t="s">
        <v>103</v>
      </c>
    </row>
    <row r="86" spans="3:3" x14ac:dyDescent="0.25">
      <c r="C86" s="4" t="s">
        <v>104</v>
      </c>
    </row>
    <row r="87" spans="3:3" x14ac:dyDescent="0.25">
      <c r="C87" s="4" t="s">
        <v>105</v>
      </c>
    </row>
    <row r="88" spans="3:3" x14ac:dyDescent="0.25">
      <c r="C88" s="4" t="s">
        <v>106</v>
      </c>
    </row>
    <row r="89" spans="3:3" x14ac:dyDescent="0.25">
      <c r="C89" s="4" t="s">
        <v>107</v>
      </c>
    </row>
    <row r="90" spans="3:3" x14ac:dyDescent="0.25">
      <c r="C90" s="4" t="s">
        <v>108</v>
      </c>
    </row>
    <row r="91" spans="3:3" x14ac:dyDescent="0.25">
      <c r="C91" s="4" t="s">
        <v>109</v>
      </c>
    </row>
    <row r="92" spans="3:3" x14ac:dyDescent="0.25">
      <c r="C92" s="4" t="s">
        <v>110</v>
      </c>
    </row>
    <row r="93" spans="3:3" x14ac:dyDescent="0.25">
      <c r="C93" s="4" t="s">
        <v>111</v>
      </c>
    </row>
    <row r="94" spans="3:3" x14ac:dyDescent="0.25">
      <c r="C94" s="4" t="s">
        <v>112</v>
      </c>
    </row>
    <row r="95" spans="3:3" x14ac:dyDescent="0.25">
      <c r="C95" s="4" t="s">
        <v>113</v>
      </c>
    </row>
    <row r="96" spans="3:3" x14ac:dyDescent="0.25">
      <c r="C96" s="4" t="s">
        <v>114</v>
      </c>
    </row>
    <row r="97" spans="3:3" x14ac:dyDescent="0.25">
      <c r="C97" s="4" t="s">
        <v>115</v>
      </c>
    </row>
    <row r="98" spans="3:3" x14ac:dyDescent="0.25">
      <c r="C98" s="4" t="s">
        <v>116</v>
      </c>
    </row>
    <row r="99" spans="3:3" x14ac:dyDescent="0.25">
      <c r="C99" s="4" t="s">
        <v>117</v>
      </c>
    </row>
    <row r="100" spans="3:3" x14ac:dyDescent="0.25">
      <c r="C100" s="4" t="s">
        <v>119</v>
      </c>
    </row>
    <row r="101" spans="3:3" x14ac:dyDescent="0.25">
      <c r="C101" s="4" t="s">
        <v>118</v>
      </c>
    </row>
    <row r="102" spans="3:3" x14ac:dyDescent="0.25">
      <c r="C102" s="4" t="s">
        <v>120</v>
      </c>
    </row>
    <row r="103" spans="3:3" x14ac:dyDescent="0.25">
      <c r="C103" s="4" t="s">
        <v>121</v>
      </c>
    </row>
    <row r="104" spans="3:3" x14ac:dyDescent="0.25">
      <c r="C104" s="4" t="s">
        <v>122</v>
      </c>
    </row>
    <row r="105" spans="3:3" x14ac:dyDescent="0.25">
      <c r="C105" s="4" t="s">
        <v>123</v>
      </c>
    </row>
    <row r="106" spans="3:3" x14ac:dyDescent="0.25">
      <c r="C106" s="4" t="s">
        <v>124</v>
      </c>
    </row>
    <row r="107" spans="3:3" x14ac:dyDescent="0.25">
      <c r="C107" s="4" t="s">
        <v>125</v>
      </c>
    </row>
    <row r="108" spans="3:3" x14ac:dyDescent="0.25">
      <c r="C108" s="4" t="s">
        <v>126</v>
      </c>
    </row>
    <row r="109" spans="3:3" x14ac:dyDescent="0.25">
      <c r="C109" s="4" t="s">
        <v>127</v>
      </c>
    </row>
    <row r="110" spans="3:3" x14ac:dyDescent="0.25">
      <c r="C110" s="4" t="s">
        <v>128</v>
      </c>
    </row>
    <row r="111" spans="3:3" x14ac:dyDescent="0.25">
      <c r="C111" s="4" t="s">
        <v>129</v>
      </c>
    </row>
    <row r="112" spans="3:3" x14ac:dyDescent="0.25">
      <c r="C112" s="4" t="s">
        <v>130</v>
      </c>
    </row>
    <row r="113" spans="3:3" x14ac:dyDescent="0.25">
      <c r="C113" s="4" t="s">
        <v>131</v>
      </c>
    </row>
    <row r="114" spans="3:3" x14ac:dyDescent="0.25">
      <c r="C114" s="4" t="s">
        <v>132</v>
      </c>
    </row>
    <row r="115" spans="3:3" x14ac:dyDescent="0.25">
      <c r="C115" s="4" t="s">
        <v>133</v>
      </c>
    </row>
    <row r="116" spans="3:3" x14ac:dyDescent="0.25">
      <c r="C116" s="4" t="s">
        <v>134</v>
      </c>
    </row>
    <row r="117" spans="3:3" x14ac:dyDescent="0.25">
      <c r="C117" s="4" t="s">
        <v>135</v>
      </c>
    </row>
    <row r="118" spans="3:3" x14ac:dyDescent="0.25">
      <c r="C118" s="4" t="s">
        <v>136</v>
      </c>
    </row>
    <row r="119" spans="3:3" x14ac:dyDescent="0.25">
      <c r="C119" s="4" t="s">
        <v>137</v>
      </c>
    </row>
    <row r="120" spans="3:3" x14ac:dyDescent="0.25">
      <c r="C120" s="4" t="s">
        <v>138</v>
      </c>
    </row>
    <row r="121" spans="3:3" x14ac:dyDescent="0.25">
      <c r="C121" s="4" t="s">
        <v>139</v>
      </c>
    </row>
    <row r="122" spans="3:3" x14ac:dyDescent="0.25">
      <c r="C122" s="4" t="s">
        <v>140</v>
      </c>
    </row>
    <row r="123" spans="3:3" x14ac:dyDescent="0.25">
      <c r="C123" s="4" t="s">
        <v>141</v>
      </c>
    </row>
    <row r="124" spans="3:3" x14ac:dyDescent="0.25">
      <c r="C124" s="4" t="s">
        <v>142</v>
      </c>
    </row>
    <row r="125" spans="3:3" x14ac:dyDescent="0.25">
      <c r="C125" s="4" t="s">
        <v>143</v>
      </c>
    </row>
    <row r="126" spans="3:3" x14ac:dyDescent="0.25">
      <c r="C126" s="4" t="s">
        <v>144</v>
      </c>
    </row>
    <row r="127" spans="3:3" x14ac:dyDescent="0.25">
      <c r="C127" s="4" t="s">
        <v>145</v>
      </c>
    </row>
    <row r="128" spans="3:3" x14ac:dyDescent="0.25">
      <c r="C128" s="4" t="s">
        <v>146</v>
      </c>
    </row>
    <row r="129" spans="3:3" x14ac:dyDescent="0.25">
      <c r="C129" s="4" t="s">
        <v>147</v>
      </c>
    </row>
    <row r="130" spans="3:3" x14ac:dyDescent="0.25">
      <c r="C130" s="4" t="s">
        <v>148</v>
      </c>
    </row>
    <row r="131" spans="3:3" x14ac:dyDescent="0.25">
      <c r="C131" s="4" t="s">
        <v>149</v>
      </c>
    </row>
    <row r="132" spans="3:3" x14ac:dyDescent="0.25">
      <c r="C132" s="4" t="s">
        <v>150</v>
      </c>
    </row>
    <row r="133" spans="3:3" x14ac:dyDescent="0.25">
      <c r="C133" s="4" t="s">
        <v>151</v>
      </c>
    </row>
    <row r="134" spans="3:3" x14ac:dyDescent="0.25">
      <c r="C134" s="4" t="s">
        <v>152</v>
      </c>
    </row>
    <row r="135" spans="3:3" x14ac:dyDescent="0.25">
      <c r="C135" s="4" t="s">
        <v>153</v>
      </c>
    </row>
    <row r="136" spans="3:3" x14ac:dyDescent="0.25">
      <c r="C136" s="4" t="s">
        <v>154</v>
      </c>
    </row>
    <row r="137" spans="3:3" x14ac:dyDescent="0.25">
      <c r="C137" s="4" t="s">
        <v>155</v>
      </c>
    </row>
    <row r="138" spans="3:3" x14ac:dyDescent="0.25">
      <c r="C138" s="4" t="s">
        <v>156</v>
      </c>
    </row>
    <row r="139" spans="3:3" x14ac:dyDescent="0.25">
      <c r="C139" s="4" t="s">
        <v>157</v>
      </c>
    </row>
    <row r="140" spans="3:3" x14ac:dyDescent="0.25">
      <c r="C140" s="4" t="s">
        <v>158</v>
      </c>
    </row>
    <row r="141" spans="3:3" x14ac:dyDescent="0.25">
      <c r="C141" s="4" t="s">
        <v>159</v>
      </c>
    </row>
    <row r="142" spans="3:3" x14ac:dyDescent="0.25">
      <c r="C142" s="4" t="s">
        <v>160</v>
      </c>
    </row>
    <row r="143" spans="3:3" x14ac:dyDescent="0.25">
      <c r="C143" s="4" t="s">
        <v>161</v>
      </c>
    </row>
    <row r="144" spans="3:3" x14ac:dyDescent="0.25">
      <c r="C144" s="4" t="s">
        <v>162</v>
      </c>
    </row>
    <row r="145" spans="3:3" x14ac:dyDescent="0.25">
      <c r="C145" s="4" t="s">
        <v>163</v>
      </c>
    </row>
    <row r="146" spans="3:3" x14ac:dyDescent="0.25">
      <c r="C146" s="4" t="s">
        <v>164</v>
      </c>
    </row>
    <row r="147" spans="3:3" x14ac:dyDescent="0.25">
      <c r="C147" s="4" t="s">
        <v>165</v>
      </c>
    </row>
    <row r="148" spans="3:3" x14ac:dyDescent="0.25">
      <c r="C148" s="4" t="s">
        <v>166</v>
      </c>
    </row>
    <row r="149" spans="3:3" x14ac:dyDescent="0.25">
      <c r="C149" s="4" t="s">
        <v>167</v>
      </c>
    </row>
    <row r="150" spans="3:3" x14ac:dyDescent="0.25">
      <c r="C150" s="4" t="s">
        <v>168</v>
      </c>
    </row>
    <row r="151" spans="3:3" x14ac:dyDescent="0.25">
      <c r="C151" s="4" t="s">
        <v>169</v>
      </c>
    </row>
    <row r="152" spans="3:3" x14ac:dyDescent="0.25">
      <c r="C152" s="4" t="s">
        <v>170</v>
      </c>
    </row>
    <row r="153" spans="3:3" x14ac:dyDescent="0.25">
      <c r="C153" s="4" t="s">
        <v>171</v>
      </c>
    </row>
    <row r="154" spans="3:3" x14ac:dyDescent="0.25">
      <c r="C154" s="4" t="s">
        <v>172</v>
      </c>
    </row>
    <row r="155" spans="3:3" x14ac:dyDescent="0.25">
      <c r="C155" s="4" t="s">
        <v>173</v>
      </c>
    </row>
    <row r="156" spans="3:3" x14ac:dyDescent="0.25">
      <c r="C156" s="4" t="s">
        <v>174</v>
      </c>
    </row>
    <row r="157" spans="3:3" x14ac:dyDescent="0.25">
      <c r="C157" s="4" t="s">
        <v>175</v>
      </c>
    </row>
    <row r="158" spans="3:3" x14ac:dyDescent="0.25">
      <c r="C158" s="4" t="s">
        <v>176</v>
      </c>
    </row>
    <row r="159" spans="3:3" x14ac:dyDescent="0.25">
      <c r="C159" s="4" t="s">
        <v>177</v>
      </c>
    </row>
    <row r="160" spans="3:3" x14ac:dyDescent="0.25">
      <c r="C160" s="4" t="s">
        <v>178</v>
      </c>
    </row>
    <row r="161" spans="3:3" x14ac:dyDescent="0.25">
      <c r="C161" s="4" t="s">
        <v>179</v>
      </c>
    </row>
    <row r="162" spans="3:3" x14ac:dyDescent="0.25">
      <c r="C162" s="4" t="s">
        <v>180</v>
      </c>
    </row>
    <row r="163" spans="3:3" x14ac:dyDescent="0.25">
      <c r="C163" s="4" t="s">
        <v>181</v>
      </c>
    </row>
    <row r="164" spans="3:3" x14ac:dyDescent="0.25">
      <c r="C164" s="4" t="s">
        <v>182</v>
      </c>
    </row>
    <row r="165" spans="3:3" x14ac:dyDescent="0.25">
      <c r="C165" s="4" t="s">
        <v>183</v>
      </c>
    </row>
    <row r="166" spans="3:3" x14ac:dyDescent="0.25">
      <c r="C166" s="4" t="s">
        <v>184</v>
      </c>
    </row>
    <row r="167" spans="3:3" x14ac:dyDescent="0.25">
      <c r="C167" s="4" t="s">
        <v>185</v>
      </c>
    </row>
    <row r="168" spans="3:3" x14ac:dyDescent="0.25">
      <c r="C168" s="4" t="s">
        <v>186</v>
      </c>
    </row>
    <row r="169" spans="3:3" x14ac:dyDescent="0.25">
      <c r="C169" s="4" t="s">
        <v>187</v>
      </c>
    </row>
    <row r="170" spans="3:3" x14ac:dyDescent="0.25">
      <c r="C170" s="4" t="s">
        <v>188</v>
      </c>
    </row>
    <row r="171" spans="3:3" x14ac:dyDescent="0.25">
      <c r="C171" s="4" t="s">
        <v>189</v>
      </c>
    </row>
    <row r="172" spans="3:3" x14ac:dyDescent="0.25">
      <c r="C172" s="4" t="s">
        <v>190</v>
      </c>
    </row>
    <row r="173" spans="3:3" x14ac:dyDescent="0.25">
      <c r="C173" s="4" t="s">
        <v>191</v>
      </c>
    </row>
    <row r="174" spans="3:3" x14ac:dyDescent="0.25">
      <c r="C174" s="4" t="s">
        <v>192</v>
      </c>
    </row>
    <row r="175" spans="3:3" x14ac:dyDescent="0.25">
      <c r="C175" s="4" t="s">
        <v>193</v>
      </c>
    </row>
    <row r="176" spans="3:3" x14ac:dyDescent="0.25">
      <c r="C176" s="4" t="s">
        <v>194</v>
      </c>
    </row>
    <row r="177" spans="3:3" x14ac:dyDescent="0.25">
      <c r="C177" s="4" t="s">
        <v>195</v>
      </c>
    </row>
    <row r="178" spans="3:3" x14ac:dyDescent="0.25">
      <c r="C178" s="4" t="s">
        <v>196</v>
      </c>
    </row>
    <row r="179" spans="3:3" x14ac:dyDescent="0.25">
      <c r="C179" s="4" t="s">
        <v>197</v>
      </c>
    </row>
    <row r="180" spans="3:3" x14ac:dyDescent="0.25">
      <c r="C180" s="4" t="s">
        <v>198</v>
      </c>
    </row>
    <row r="181" spans="3:3" x14ac:dyDescent="0.25">
      <c r="C181" s="4" t="s">
        <v>199</v>
      </c>
    </row>
    <row r="182" spans="3:3" x14ac:dyDescent="0.25">
      <c r="C182" s="4" t="s">
        <v>200</v>
      </c>
    </row>
    <row r="183" spans="3:3" x14ac:dyDescent="0.25">
      <c r="C183" s="4" t="s">
        <v>201</v>
      </c>
    </row>
    <row r="184" spans="3:3" x14ac:dyDescent="0.25">
      <c r="C184" s="4" t="s">
        <v>202</v>
      </c>
    </row>
    <row r="185" spans="3:3" x14ac:dyDescent="0.25">
      <c r="C185" s="4" t="s">
        <v>203</v>
      </c>
    </row>
    <row r="186" spans="3:3" x14ac:dyDescent="0.25">
      <c r="C186" s="4" t="s">
        <v>204</v>
      </c>
    </row>
    <row r="187" spans="3:3" x14ac:dyDescent="0.25">
      <c r="C187" s="4" t="s">
        <v>205</v>
      </c>
    </row>
    <row r="188" spans="3:3" x14ac:dyDescent="0.25">
      <c r="C188" s="4" t="s">
        <v>206</v>
      </c>
    </row>
    <row r="189" spans="3:3" x14ac:dyDescent="0.25">
      <c r="C189" s="4" t="s">
        <v>207</v>
      </c>
    </row>
    <row r="190" spans="3:3" x14ac:dyDescent="0.25">
      <c r="C190" s="4" t="s">
        <v>208</v>
      </c>
    </row>
    <row r="191" spans="3:3" x14ac:dyDescent="0.25">
      <c r="C191" s="4" t="s">
        <v>209</v>
      </c>
    </row>
    <row r="192" spans="3:3" x14ac:dyDescent="0.25">
      <c r="C192" s="4" t="s">
        <v>210</v>
      </c>
    </row>
    <row r="193" spans="3:3" x14ac:dyDescent="0.25">
      <c r="C193" s="4" t="s">
        <v>211</v>
      </c>
    </row>
    <row r="194" spans="3:3" x14ac:dyDescent="0.25">
      <c r="C194" s="4" t="s">
        <v>212</v>
      </c>
    </row>
    <row r="195" spans="3:3" x14ac:dyDescent="0.25">
      <c r="C195" s="4" t="s">
        <v>213</v>
      </c>
    </row>
    <row r="196" spans="3:3" x14ac:dyDescent="0.25">
      <c r="C196" s="4" t="s">
        <v>214</v>
      </c>
    </row>
    <row r="197" spans="3:3" x14ac:dyDescent="0.25">
      <c r="C197" s="4" t="s">
        <v>215</v>
      </c>
    </row>
    <row r="198" spans="3:3" x14ac:dyDescent="0.25">
      <c r="C198" s="4" t="s">
        <v>216</v>
      </c>
    </row>
    <row r="199" spans="3:3" x14ac:dyDescent="0.25">
      <c r="C199" s="4" t="s">
        <v>217</v>
      </c>
    </row>
    <row r="200" spans="3:3" x14ac:dyDescent="0.25">
      <c r="C200" s="4" t="s">
        <v>218</v>
      </c>
    </row>
    <row r="201" spans="3:3" x14ac:dyDescent="0.25">
      <c r="C201" s="4" t="s">
        <v>219</v>
      </c>
    </row>
    <row r="202" spans="3:3" x14ac:dyDescent="0.25">
      <c r="C202" s="4" t="s">
        <v>220</v>
      </c>
    </row>
    <row r="203" spans="3:3" x14ac:dyDescent="0.25">
      <c r="C203" s="4" t="s">
        <v>221</v>
      </c>
    </row>
    <row r="204" spans="3:3" x14ac:dyDescent="0.25">
      <c r="C204" s="4" t="s">
        <v>222</v>
      </c>
    </row>
    <row r="205" spans="3:3" x14ac:dyDescent="0.25">
      <c r="C205" s="4" t="s">
        <v>223</v>
      </c>
    </row>
    <row r="206" spans="3:3" x14ac:dyDescent="0.25">
      <c r="C206" s="4" t="s">
        <v>224</v>
      </c>
    </row>
    <row r="207" spans="3:3" x14ac:dyDescent="0.25">
      <c r="C207" s="4" t="s">
        <v>225</v>
      </c>
    </row>
    <row r="208" spans="3:3" x14ac:dyDescent="0.25">
      <c r="C208" s="4" t="s">
        <v>226</v>
      </c>
    </row>
    <row r="209" spans="3:3" x14ac:dyDescent="0.25">
      <c r="C209" s="4" t="s">
        <v>227</v>
      </c>
    </row>
    <row r="210" spans="3:3" x14ac:dyDescent="0.25">
      <c r="C210" s="4" t="s">
        <v>228</v>
      </c>
    </row>
    <row r="211" spans="3:3" x14ac:dyDescent="0.25">
      <c r="C211" s="4" t="s">
        <v>229</v>
      </c>
    </row>
    <row r="212" spans="3:3" x14ac:dyDescent="0.25">
      <c r="C212" s="4" t="s">
        <v>230</v>
      </c>
    </row>
    <row r="213" spans="3:3" x14ac:dyDescent="0.25">
      <c r="C213" s="4" t="s">
        <v>231</v>
      </c>
    </row>
    <row r="214" spans="3:3" x14ac:dyDescent="0.25">
      <c r="C214" s="4" t="s">
        <v>232</v>
      </c>
    </row>
    <row r="215" spans="3:3" x14ac:dyDescent="0.25">
      <c r="C215" s="4" t="s">
        <v>233</v>
      </c>
    </row>
    <row r="216" spans="3:3" x14ac:dyDescent="0.25">
      <c r="C216" s="4" t="s">
        <v>234</v>
      </c>
    </row>
    <row r="217" spans="3:3" x14ac:dyDescent="0.25">
      <c r="C217" s="4" t="s">
        <v>235</v>
      </c>
    </row>
    <row r="218" spans="3:3" x14ac:dyDescent="0.25">
      <c r="C218" s="4" t="s">
        <v>236</v>
      </c>
    </row>
    <row r="219" spans="3:3" x14ac:dyDescent="0.25">
      <c r="C219" s="4" t="s">
        <v>237</v>
      </c>
    </row>
    <row r="220" spans="3:3" x14ac:dyDescent="0.25">
      <c r="C220" s="4" t="s">
        <v>238</v>
      </c>
    </row>
    <row r="221" spans="3:3" x14ac:dyDescent="0.25">
      <c r="C221" s="4" t="s">
        <v>239</v>
      </c>
    </row>
    <row r="222" spans="3:3" x14ac:dyDescent="0.25">
      <c r="C222" s="4" t="s">
        <v>240</v>
      </c>
    </row>
    <row r="223" spans="3:3" x14ac:dyDescent="0.25">
      <c r="C223" s="4" t="s">
        <v>241</v>
      </c>
    </row>
    <row r="224" spans="3:3" x14ac:dyDescent="0.25">
      <c r="C224" s="4" t="s">
        <v>242</v>
      </c>
    </row>
    <row r="225" spans="3:3" x14ac:dyDescent="0.25">
      <c r="C225" s="4" t="s">
        <v>243</v>
      </c>
    </row>
    <row r="226" spans="3:3" x14ac:dyDescent="0.25">
      <c r="C226" s="4" t="s">
        <v>244</v>
      </c>
    </row>
    <row r="227" spans="3:3" x14ac:dyDescent="0.25">
      <c r="C227" s="4" t="s">
        <v>245</v>
      </c>
    </row>
    <row r="228" spans="3:3" x14ac:dyDescent="0.25">
      <c r="C228" s="4" t="s">
        <v>246</v>
      </c>
    </row>
    <row r="229" spans="3:3" x14ac:dyDescent="0.25">
      <c r="C229" s="4" t="s">
        <v>247</v>
      </c>
    </row>
    <row r="230" spans="3:3" x14ac:dyDescent="0.25">
      <c r="C230" s="4" t="s">
        <v>248</v>
      </c>
    </row>
    <row r="231" spans="3:3" x14ac:dyDescent="0.25">
      <c r="C231" s="4" t="s">
        <v>249</v>
      </c>
    </row>
    <row r="232" spans="3:3" x14ac:dyDescent="0.25">
      <c r="C232" s="4" t="s">
        <v>250</v>
      </c>
    </row>
    <row r="233" spans="3:3" x14ac:dyDescent="0.25">
      <c r="C233" s="4" t="s">
        <v>251</v>
      </c>
    </row>
    <row r="234" spans="3:3" x14ac:dyDescent="0.25">
      <c r="C234" s="4" t="s">
        <v>252</v>
      </c>
    </row>
    <row r="235" spans="3:3" x14ac:dyDescent="0.25">
      <c r="C235" s="4" t="s">
        <v>253</v>
      </c>
    </row>
    <row r="236" spans="3:3" x14ac:dyDescent="0.25">
      <c r="C236" s="4" t="s">
        <v>254</v>
      </c>
    </row>
    <row r="237" spans="3:3" x14ac:dyDescent="0.25">
      <c r="C237" s="4" t="s">
        <v>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6</vt:i4>
      </vt:variant>
    </vt:vector>
  </HeadingPairs>
  <TitlesOfParts>
    <vt:vector size="11" baseType="lpstr">
      <vt:lpstr>HOJA 1 - DATOS MOD. 347</vt:lpstr>
      <vt:lpstr>HOJA 2 - DATOS DE REFERENCIA</vt:lpstr>
      <vt:lpstr>HOJA 3 - ELEGIBILIDAD Y AYUDA</vt:lpstr>
      <vt:lpstr>HOJA 4 - GASTO SUBVENCIONABLE</vt:lpstr>
      <vt:lpstr>CNAES DECRETO</vt:lpstr>
      <vt:lpstr>'HOJA 2 - DATOS DE REFERENCIA'!Área_de_impresión</vt:lpstr>
      <vt:lpstr>'HOJA 3 - ELEGIBILIDAD Y AYUDA'!Área_de_impresión</vt:lpstr>
      <vt:lpstr>CNAE</vt:lpstr>
      <vt:lpstr>CNAE1</vt:lpstr>
      <vt:lpstr>CNAECADENAVALOR</vt:lpstr>
      <vt:lpstr>CNAESECTOR</vt:lpstr>
    </vt:vector>
  </TitlesOfParts>
  <Company>Agencia de Innovación y Desarrollo de Andalucía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Callejón Arroyo, Juan Francisco</dc:creator>
  <cp:lastModifiedBy>Carrasco Carrasco, Diego</cp:lastModifiedBy>
  <cp:lastPrinted>2021-07-22T11:34:29Z</cp:lastPrinted>
  <dcterms:created xsi:type="dcterms:W3CDTF">2020-09-17T12:37:34Z</dcterms:created>
  <dcterms:modified xsi:type="dcterms:W3CDTF">2021-08-03T12:00:57Z</dcterms:modified>
</cp:coreProperties>
</file>